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ahgomez/Desktop/"/>
    </mc:Choice>
  </mc:AlternateContent>
  <xr:revisionPtr revIDLastSave="0" documentId="13_ncr:1_{EFCF7EB8-F777-874E-93A0-5A617A9C0ACD}" xr6:coauthVersionLast="47" xr6:coauthVersionMax="47" xr10:uidLastSave="{00000000-0000-0000-0000-000000000000}"/>
  <bookViews>
    <workbookView xWindow="11980" yWindow="500" windowWidth="20460" windowHeight="19960" xr2:uid="{83863D68-C515-8A4E-9671-2E0D3085DC4A}"/>
  </bookViews>
  <sheets>
    <sheet name="Other Cost Buying a Home" sheetId="1" r:id="rId1"/>
    <sheet name="Journal Entries" sheetId="4" state="hidden" r:id="rId2"/>
    <sheet name="Formulas" sheetId="2" state="hidden" r:id="rId3"/>
    <sheet name="Other Costs List" sheetId="3" state="hidden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E53" i="1"/>
  <c r="D53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DR53" i="1"/>
  <c r="D63" i="1"/>
  <c r="D61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S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D49" i="1"/>
  <c r="D18" i="1"/>
  <c r="D33" i="1"/>
  <c r="DS33" i="1" s="1"/>
  <c r="S33" i="1"/>
  <c r="K33" i="1" l="1"/>
  <c r="AI33" i="1"/>
  <c r="AY33" i="1"/>
  <c r="F33" i="1"/>
  <c r="N33" i="1"/>
  <c r="V33" i="1"/>
  <c r="AD33" i="1"/>
  <c r="AL33" i="1"/>
  <c r="AT33" i="1"/>
  <c r="BB33" i="1"/>
  <c r="AA33" i="1"/>
  <c r="AQ33" i="1"/>
  <c r="G33" i="1"/>
  <c r="O33" i="1"/>
  <c r="W33" i="1"/>
  <c r="AE33" i="1"/>
  <c r="AM33" i="1"/>
  <c r="AU33" i="1"/>
  <c r="BC33" i="1"/>
  <c r="J33" i="1"/>
  <c r="R33" i="1"/>
  <c r="Z33" i="1"/>
  <c r="AH33" i="1"/>
  <c r="AP33" i="1"/>
  <c r="AX33" i="1"/>
  <c r="CH33" i="1"/>
  <c r="BF33" i="1"/>
  <c r="BL33" i="1"/>
  <c r="BG33" i="1"/>
  <c r="BM33" i="1"/>
  <c r="D11" i="1"/>
  <c r="D14" i="1" s="1"/>
  <c r="AG24" i="1" s="1"/>
  <c r="H33" i="1"/>
  <c r="L33" i="1"/>
  <c r="P33" i="1"/>
  <c r="T33" i="1"/>
  <c r="X33" i="1"/>
  <c r="AB33" i="1"/>
  <c r="AF33" i="1"/>
  <c r="AJ33" i="1"/>
  <c r="AN33" i="1"/>
  <c r="AR33" i="1"/>
  <c r="AV33" i="1"/>
  <c r="AZ33" i="1"/>
  <c r="BD33" i="1"/>
  <c r="BH33" i="1"/>
  <c r="BR33" i="1"/>
  <c r="I33" i="1"/>
  <c r="M33" i="1"/>
  <c r="Q33" i="1"/>
  <c r="U33" i="1"/>
  <c r="Y33" i="1"/>
  <c r="AC33" i="1"/>
  <c r="AG33" i="1"/>
  <c r="AK33" i="1"/>
  <c r="AO33" i="1"/>
  <c r="AS33" i="1"/>
  <c r="AW33" i="1"/>
  <c r="BA33" i="1"/>
  <c r="BE33" i="1"/>
  <c r="BI33" i="1"/>
  <c r="BV33" i="1"/>
  <c r="CN33" i="1"/>
  <c r="BJ33" i="1"/>
  <c r="BN33" i="1"/>
  <c r="BZ33" i="1"/>
  <c r="CS33" i="1"/>
  <c r="D23" i="1"/>
  <c r="E33" i="1"/>
  <c r="BK33" i="1"/>
  <c r="BP33" i="1"/>
  <c r="CD33" i="1"/>
  <c r="DD33" i="1"/>
  <c r="E25" i="1"/>
  <c r="DI33" i="1"/>
  <c r="CX33" i="1"/>
  <c r="BO33" i="1"/>
  <c r="BS33" i="1"/>
  <c r="BW33" i="1"/>
  <c r="CA33" i="1"/>
  <c r="CE33" i="1"/>
  <c r="CJ33" i="1"/>
  <c r="CO33" i="1"/>
  <c r="CT33" i="1"/>
  <c r="CZ33" i="1"/>
  <c r="DE33" i="1"/>
  <c r="DJ33" i="1"/>
  <c r="BT33" i="1"/>
  <c r="BX33" i="1"/>
  <c r="CB33" i="1"/>
  <c r="CF33" i="1"/>
  <c r="CK33" i="1"/>
  <c r="CP33" i="1"/>
  <c r="CV33" i="1"/>
  <c r="DA33" i="1"/>
  <c r="DF33" i="1"/>
  <c r="DM33" i="1"/>
  <c r="BQ33" i="1"/>
  <c r="BU33" i="1"/>
  <c r="BY33" i="1"/>
  <c r="CC33" i="1"/>
  <c r="CG33" i="1"/>
  <c r="CL33" i="1"/>
  <c r="CR33" i="1"/>
  <c r="CW33" i="1"/>
  <c r="DB33" i="1"/>
  <c r="DH33" i="1"/>
  <c r="DN33" i="1"/>
  <c r="DP33" i="1"/>
  <c r="DL33" i="1"/>
  <c r="DQ33" i="1"/>
  <c r="DR33" i="1"/>
  <c r="CI33" i="1"/>
  <c r="CM33" i="1"/>
  <c r="CQ33" i="1"/>
  <c r="CU33" i="1"/>
  <c r="CY33" i="1"/>
  <c r="DC33" i="1"/>
  <c r="DG33" i="1"/>
  <c r="DK33" i="1"/>
  <c r="DO33" i="1"/>
  <c r="AE24" i="1"/>
  <c r="AB24" i="1"/>
  <c r="G24" i="1"/>
  <c r="L24" i="1"/>
  <c r="T24" i="1"/>
  <c r="AF24" i="1"/>
  <c r="I24" i="1"/>
  <c r="M24" i="1"/>
  <c r="Q24" i="1"/>
  <c r="U24" i="1"/>
  <c r="Y24" i="1"/>
  <c r="AC24" i="1"/>
  <c r="DS25" i="1"/>
  <c r="DQ25" i="1"/>
  <c r="DM25" i="1"/>
  <c r="DI25" i="1"/>
  <c r="DE25" i="1"/>
  <c r="DA25" i="1"/>
  <c r="CW25" i="1"/>
  <c r="CS25" i="1"/>
  <c r="CO25" i="1"/>
  <c r="CK25" i="1"/>
  <c r="CG25" i="1"/>
  <c r="CC25" i="1"/>
  <c r="BY25" i="1"/>
  <c r="BU25" i="1"/>
  <c r="BQ25" i="1"/>
  <c r="BM25" i="1"/>
  <c r="BI25" i="1"/>
  <c r="BE25" i="1"/>
  <c r="BA25" i="1"/>
  <c r="AW25" i="1"/>
  <c r="AS25" i="1"/>
  <c r="AO25" i="1"/>
  <c r="AK25" i="1"/>
  <c r="AG25" i="1"/>
  <c r="AC25" i="1"/>
  <c r="Y25" i="1"/>
  <c r="U25" i="1"/>
  <c r="Q25" i="1"/>
  <c r="M25" i="1"/>
  <c r="I25" i="1"/>
  <c r="DR24" i="1"/>
  <c r="DN24" i="1"/>
  <c r="DJ24" i="1"/>
  <c r="DF24" i="1"/>
  <c r="DB24" i="1"/>
  <c r="CX24" i="1"/>
  <c r="CT24" i="1"/>
  <c r="CP24" i="1"/>
  <c r="CL24" i="1"/>
  <c r="CH24" i="1"/>
  <c r="CD24" i="1"/>
  <c r="BZ24" i="1"/>
  <c r="BV24" i="1"/>
  <c r="BR24" i="1"/>
  <c r="BN24" i="1"/>
  <c r="BJ24" i="1"/>
  <c r="BF24" i="1"/>
  <c r="BB24" i="1"/>
  <c r="AX24" i="1"/>
  <c r="AT24" i="1"/>
  <c r="AP24" i="1"/>
  <c r="AL24" i="1"/>
  <c r="AH24" i="1"/>
  <c r="DS24" i="1"/>
  <c r="DP25" i="1"/>
  <c r="DL25" i="1"/>
  <c r="DH25" i="1"/>
  <c r="DD25" i="1"/>
  <c r="CZ25" i="1"/>
  <c r="CV25" i="1"/>
  <c r="CR25" i="1"/>
  <c r="CN25" i="1"/>
  <c r="CJ25" i="1"/>
  <c r="CF25" i="1"/>
  <c r="CB25" i="1"/>
  <c r="BX25" i="1"/>
  <c r="BT25" i="1"/>
  <c r="BP25" i="1"/>
  <c r="BL25" i="1"/>
  <c r="BH25" i="1"/>
  <c r="BD25" i="1"/>
  <c r="AZ25" i="1"/>
  <c r="AV25" i="1"/>
  <c r="AR25" i="1"/>
  <c r="AN25" i="1"/>
  <c r="AJ25" i="1"/>
  <c r="AF25" i="1"/>
  <c r="AB25" i="1"/>
  <c r="X25" i="1"/>
  <c r="T25" i="1"/>
  <c r="P25" i="1"/>
  <c r="L25" i="1"/>
  <c r="H25" i="1"/>
  <c r="DQ24" i="1"/>
  <c r="DM24" i="1"/>
  <c r="DI24" i="1"/>
  <c r="DI26" i="1" s="1"/>
  <c r="DE24" i="1"/>
  <c r="DA24" i="1"/>
  <c r="CW24" i="1"/>
  <c r="CS24" i="1"/>
  <c r="CS26" i="1" s="1"/>
  <c r="CO24" i="1"/>
  <c r="CK24" i="1"/>
  <c r="CG24" i="1"/>
  <c r="CC24" i="1"/>
  <c r="CC26" i="1" s="1"/>
  <c r="BY24" i="1"/>
  <c r="BU24" i="1"/>
  <c r="BQ24" i="1"/>
  <c r="BM24" i="1"/>
  <c r="BM26" i="1" s="1"/>
  <c r="BI24" i="1"/>
  <c r="BE24" i="1"/>
  <c r="BA24" i="1"/>
  <c r="AW24" i="1"/>
  <c r="AW26" i="1" s="1"/>
  <c r="AS24" i="1"/>
  <c r="AO24" i="1"/>
  <c r="DO25" i="1"/>
  <c r="DK25" i="1"/>
  <c r="DG25" i="1"/>
  <c r="DC25" i="1"/>
  <c r="CY25" i="1"/>
  <c r="CU25" i="1"/>
  <c r="CQ25" i="1"/>
  <c r="CM25" i="1"/>
  <c r="CI25" i="1"/>
  <c r="CE25" i="1"/>
  <c r="CA25" i="1"/>
  <c r="BW25" i="1"/>
  <c r="BS25" i="1"/>
  <c r="BO25" i="1"/>
  <c r="BK25" i="1"/>
  <c r="BG25" i="1"/>
  <c r="BC25" i="1"/>
  <c r="AY25" i="1"/>
  <c r="AU25" i="1"/>
  <c r="AQ25" i="1"/>
  <c r="AM25" i="1"/>
  <c r="AI25" i="1"/>
  <c r="AE25" i="1"/>
  <c r="AA25" i="1"/>
  <c r="W25" i="1"/>
  <c r="S25" i="1"/>
  <c r="O25" i="1"/>
  <c r="K25" i="1"/>
  <c r="G25" i="1"/>
  <c r="DP24" i="1"/>
  <c r="DL24" i="1"/>
  <c r="DH24" i="1"/>
  <c r="DD24" i="1"/>
  <c r="CZ24" i="1"/>
  <c r="CV24" i="1"/>
  <c r="CR24" i="1"/>
  <c r="CN24" i="1"/>
  <c r="CJ24" i="1"/>
  <c r="CF24" i="1"/>
  <c r="CB24" i="1"/>
  <c r="BX24" i="1"/>
  <c r="BT24" i="1"/>
  <c r="BP24" i="1"/>
  <c r="BL24" i="1"/>
  <c r="BH24" i="1"/>
  <c r="BD24" i="1"/>
  <c r="AZ24" i="1"/>
  <c r="AV24" i="1"/>
  <c r="AR24" i="1"/>
  <c r="AN24" i="1"/>
  <c r="AJ24" i="1"/>
  <c r="DR25" i="1"/>
  <c r="DN25" i="1"/>
  <c r="DJ25" i="1"/>
  <c r="DF25" i="1"/>
  <c r="DB25" i="1"/>
  <c r="CX25" i="1"/>
  <c r="CT25" i="1"/>
  <c r="CP25" i="1"/>
  <c r="CL25" i="1"/>
  <c r="CH25" i="1"/>
  <c r="CD25" i="1"/>
  <c r="BZ25" i="1"/>
  <c r="BV25" i="1"/>
  <c r="BR25" i="1"/>
  <c r="BN25" i="1"/>
  <c r="BJ25" i="1"/>
  <c r="BF25" i="1"/>
  <c r="BB25" i="1"/>
  <c r="AX25" i="1"/>
  <c r="AT25" i="1"/>
  <c r="AP25" i="1"/>
  <c r="AL25" i="1"/>
  <c r="AH25" i="1"/>
  <c r="AD25" i="1"/>
  <c r="Z25" i="1"/>
  <c r="V25" i="1"/>
  <c r="R25" i="1"/>
  <c r="N25" i="1"/>
  <c r="J25" i="1"/>
  <c r="F25" i="1"/>
  <c r="DO24" i="1"/>
  <c r="DO26" i="1" s="1"/>
  <c r="DK24" i="1"/>
  <c r="DG24" i="1"/>
  <c r="DC24" i="1"/>
  <c r="DC26" i="1" s="1"/>
  <c r="CY24" i="1"/>
  <c r="CY26" i="1" s="1"/>
  <c r="CU24" i="1"/>
  <c r="CQ24" i="1"/>
  <c r="CM24" i="1"/>
  <c r="CM26" i="1" s="1"/>
  <c r="CI24" i="1"/>
  <c r="CI26" i="1" s="1"/>
  <c r="CE24" i="1"/>
  <c r="CA24" i="1"/>
  <c r="BW24" i="1"/>
  <c r="BW26" i="1" s="1"/>
  <c r="BS24" i="1"/>
  <c r="BS26" i="1" s="1"/>
  <c r="BO24" i="1"/>
  <c r="BK24" i="1"/>
  <c r="BG24" i="1"/>
  <c r="BG26" i="1" s="1"/>
  <c r="BC24" i="1"/>
  <c r="BC26" i="1" s="1"/>
  <c r="AY24" i="1"/>
  <c r="AU24" i="1"/>
  <c r="AQ24" i="1"/>
  <c r="AQ26" i="1" s="1"/>
  <c r="AM24" i="1"/>
  <c r="AM26" i="1" s="1"/>
  <c r="AI24" i="1"/>
  <c r="K24" i="1"/>
  <c r="O24" i="1"/>
  <c r="S24" i="1"/>
  <c r="W24" i="1"/>
  <c r="AA24" i="1"/>
  <c r="AA26" i="1" s="1"/>
  <c r="H24" i="1"/>
  <c r="P24" i="1"/>
  <c r="X24" i="1"/>
  <c r="F24" i="1"/>
  <c r="J24" i="1"/>
  <c r="N24" i="1"/>
  <c r="R24" i="1"/>
  <c r="V24" i="1"/>
  <c r="Z24" i="1"/>
  <c r="AD24" i="1"/>
  <c r="AK24" i="1"/>
  <c r="AK26" i="1" s="1"/>
  <c r="AG26" i="1" l="1"/>
  <c r="E24" i="1"/>
  <c r="E26" i="1" s="1"/>
  <c r="DS26" i="1"/>
  <c r="D25" i="1"/>
  <c r="D62" i="1" s="1"/>
  <c r="D24" i="1"/>
  <c r="P26" i="1"/>
  <c r="W26" i="1"/>
  <c r="AV26" i="1"/>
  <c r="BL26" i="1"/>
  <c r="CB26" i="1"/>
  <c r="CR26" i="1"/>
  <c r="DH26" i="1"/>
  <c r="Z26" i="1"/>
  <c r="J26" i="1"/>
  <c r="K26" i="1"/>
  <c r="V26" i="1"/>
  <c r="AR26" i="1"/>
  <c r="BH26" i="1"/>
  <c r="BX26" i="1"/>
  <c r="CN26" i="1"/>
  <c r="DD26" i="1"/>
  <c r="AO26" i="1"/>
  <c r="BE26" i="1"/>
  <c r="BU26" i="1"/>
  <c r="CK26" i="1"/>
  <c r="DA26" i="1"/>
  <c r="DQ26" i="1"/>
  <c r="H26" i="1"/>
  <c r="X26" i="1"/>
  <c r="O26" i="1"/>
  <c r="AN26" i="1"/>
  <c r="BD26" i="1"/>
  <c r="BT26" i="1"/>
  <c r="CJ26" i="1"/>
  <c r="CZ26" i="1"/>
  <c r="DP26" i="1"/>
  <c r="U26" i="1"/>
  <c r="N26" i="1"/>
  <c r="BA26" i="1"/>
  <c r="BQ26" i="1"/>
  <c r="CG26" i="1"/>
  <c r="CW26" i="1"/>
  <c r="DM26" i="1"/>
  <c r="AD26" i="1"/>
  <c r="AU26" i="1"/>
  <c r="BK26" i="1"/>
  <c r="CA26" i="1"/>
  <c r="CQ26" i="1"/>
  <c r="DG26" i="1"/>
  <c r="AT26" i="1"/>
  <c r="BJ26" i="1"/>
  <c r="BZ26" i="1"/>
  <c r="CP26" i="1"/>
  <c r="DF26" i="1"/>
  <c r="AF26" i="1"/>
  <c r="AH26" i="1"/>
  <c r="AX26" i="1"/>
  <c r="BN26" i="1"/>
  <c r="CD26" i="1"/>
  <c r="CT26" i="1"/>
  <c r="DJ26" i="1"/>
  <c r="Q26" i="1"/>
  <c r="T26" i="1"/>
  <c r="AB26" i="1"/>
  <c r="F26" i="1"/>
  <c r="AL26" i="1"/>
  <c r="BB26" i="1"/>
  <c r="BR26" i="1"/>
  <c r="CH26" i="1"/>
  <c r="CX26" i="1"/>
  <c r="DN26" i="1"/>
  <c r="AC26" i="1"/>
  <c r="M26" i="1"/>
  <c r="L26" i="1"/>
  <c r="AE26" i="1"/>
  <c r="R26" i="1"/>
  <c r="S26" i="1"/>
  <c r="AI26" i="1"/>
  <c r="AY26" i="1"/>
  <c r="BO26" i="1"/>
  <c r="CE26" i="1"/>
  <c r="CU26" i="1"/>
  <c r="DK26" i="1"/>
  <c r="AJ26" i="1"/>
  <c r="AZ26" i="1"/>
  <c r="BP26" i="1"/>
  <c r="CF26" i="1"/>
  <c r="CV26" i="1"/>
  <c r="DL26" i="1"/>
  <c r="AS26" i="1"/>
  <c r="BI26" i="1"/>
  <c r="BY26" i="1"/>
  <c r="CO26" i="1"/>
  <c r="DE26" i="1"/>
  <c r="AP26" i="1"/>
  <c r="BF26" i="1"/>
  <c r="BV26" i="1"/>
  <c r="CL26" i="1"/>
  <c r="DB26" i="1"/>
  <c r="DR26" i="1"/>
  <c r="Y26" i="1"/>
  <c r="I26" i="1"/>
  <c r="G26" i="1"/>
  <c r="D29" i="1" l="1"/>
  <c r="D30" i="1" s="1"/>
  <c r="D26" i="1"/>
  <c r="D27" i="1" s="1"/>
  <c r="E23" i="1" s="1"/>
  <c r="E29" i="1" s="1"/>
  <c r="E30" i="1" s="1"/>
  <c r="DR34" i="1"/>
  <c r="DF34" i="1"/>
  <c r="DF37" i="1" s="1"/>
  <c r="DF54" i="1" s="1"/>
  <c r="DB34" i="1"/>
  <c r="DB37" i="1" s="1"/>
  <c r="DB54" i="1" s="1"/>
  <c r="CP34" i="1"/>
  <c r="CL34" i="1"/>
  <c r="CL37" i="1" s="1"/>
  <c r="CL54" i="1" s="1"/>
  <c r="BZ34" i="1"/>
  <c r="BV34" i="1"/>
  <c r="BV37" i="1" s="1"/>
  <c r="BV54" i="1" s="1"/>
  <c r="BJ34" i="1"/>
  <c r="BF34" i="1"/>
  <c r="BF37" i="1" s="1"/>
  <c r="BF54" i="1" s="1"/>
  <c r="AX34" i="1"/>
  <c r="AT34" i="1"/>
  <c r="AP34" i="1"/>
  <c r="AP37" i="1" s="1"/>
  <c r="AH34" i="1"/>
  <c r="AD34" i="1"/>
  <c r="AD37" i="1" s="1"/>
  <c r="Z34" i="1"/>
  <c r="V34" i="1"/>
  <c r="R34" i="1"/>
  <c r="N34" i="1"/>
  <c r="N37" i="1" s="1"/>
  <c r="M34" i="1"/>
  <c r="M37" i="1" s="1"/>
  <c r="G34" i="1"/>
  <c r="DO34" i="1"/>
  <c r="DK34" i="1"/>
  <c r="DK37" i="1" s="1"/>
  <c r="DK54" i="1" s="1"/>
  <c r="DC34" i="1"/>
  <c r="CU34" i="1"/>
  <c r="CM34" i="1"/>
  <c r="CE34" i="1"/>
  <c r="CE37" i="1" s="1"/>
  <c r="CE54" i="1" s="1"/>
  <c r="BW34" i="1"/>
  <c r="BO34" i="1"/>
  <c r="BO37" i="1" s="1"/>
  <c r="BO54" i="1" s="1"/>
  <c r="BG34" i="1"/>
  <c r="AU34" i="1"/>
  <c r="AM34" i="1"/>
  <c r="AA34" i="1"/>
  <c r="O34" i="1"/>
  <c r="I34" i="1"/>
  <c r="DQ34" i="1"/>
  <c r="DM34" i="1"/>
  <c r="DI34" i="1"/>
  <c r="DE34" i="1"/>
  <c r="DA34" i="1"/>
  <c r="DA37" i="1" s="1"/>
  <c r="DA54" i="1" s="1"/>
  <c r="CW34" i="1"/>
  <c r="CS34" i="1"/>
  <c r="CO34" i="1"/>
  <c r="CK34" i="1"/>
  <c r="CG34" i="1"/>
  <c r="CC34" i="1"/>
  <c r="BY34" i="1"/>
  <c r="BU34" i="1"/>
  <c r="BQ34" i="1"/>
  <c r="BM34" i="1"/>
  <c r="BI34" i="1"/>
  <c r="BE34" i="1"/>
  <c r="BA34" i="1"/>
  <c r="AW34" i="1"/>
  <c r="AS34" i="1"/>
  <c r="AO34" i="1"/>
  <c r="AK34" i="1"/>
  <c r="AG34" i="1"/>
  <c r="AC34" i="1"/>
  <c r="Y34" i="1"/>
  <c r="U34" i="1"/>
  <c r="U37" i="1" s="1"/>
  <c r="Q34" i="1"/>
  <c r="DS34" i="1"/>
  <c r="DG34" i="1"/>
  <c r="CY34" i="1"/>
  <c r="CQ34" i="1"/>
  <c r="CQ37" i="1" s="1"/>
  <c r="CQ54" i="1" s="1"/>
  <c r="CI34" i="1"/>
  <c r="CA34" i="1"/>
  <c r="BS34" i="1"/>
  <c r="BK34" i="1"/>
  <c r="BC34" i="1"/>
  <c r="AQ34" i="1"/>
  <c r="AE34" i="1"/>
  <c r="AE37" i="1" s="1"/>
  <c r="S34" i="1"/>
  <c r="H34" i="1"/>
  <c r="D34" i="1"/>
  <c r="D37" i="1" s="1"/>
  <c r="D54" i="1" s="1"/>
  <c r="DP34" i="1"/>
  <c r="DP37" i="1" s="1"/>
  <c r="DP54" i="1" s="1"/>
  <c r="DL34" i="1"/>
  <c r="DH34" i="1"/>
  <c r="DD34" i="1"/>
  <c r="CZ34" i="1"/>
  <c r="CZ37" i="1" s="1"/>
  <c r="CZ54" i="1" s="1"/>
  <c r="CV34" i="1"/>
  <c r="CR34" i="1"/>
  <c r="CN34" i="1"/>
  <c r="CJ34" i="1"/>
  <c r="CJ37" i="1" s="1"/>
  <c r="CJ54" i="1" s="1"/>
  <c r="CF34" i="1"/>
  <c r="CB34" i="1"/>
  <c r="BX34" i="1"/>
  <c r="BT34" i="1"/>
  <c r="BT37" i="1" s="1"/>
  <c r="BT54" i="1" s="1"/>
  <c r="BP34" i="1"/>
  <c r="BL34" i="1"/>
  <c r="BH34" i="1"/>
  <c r="BD34" i="1"/>
  <c r="BD37" i="1" s="1"/>
  <c r="BD54" i="1" s="1"/>
  <c r="AZ34" i="1"/>
  <c r="AV34" i="1"/>
  <c r="AR34" i="1"/>
  <c r="AN34" i="1"/>
  <c r="AN37" i="1" s="1"/>
  <c r="AJ34" i="1"/>
  <c r="AF34" i="1"/>
  <c r="AB34" i="1"/>
  <c r="X34" i="1"/>
  <c r="T34" i="1"/>
  <c r="P34" i="1"/>
  <c r="L34" i="1"/>
  <c r="AY34" i="1"/>
  <c r="AI34" i="1"/>
  <c r="W34" i="1"/>
  <c r="K34" i="1"/>
  <c r="U35" i="1"/>
  <c r="U36" i="1" s="1"/>
  <c r="BT35" i="1"/>
  <c r="BT36" i="1" s="1"/>
  <c r="CL35" i="1"/>
  <c r="CL36" i="1" s="1"/>
  <c r="BV35" i="1"/>
  <c r="BV36" i="1" s="1"/>
  <c r="AE35" i="1"/>
  <c r="AE36" i="1" s="1"/>
  <c r="CQ35" i="1"/>
  <c r="CQ36" i="1" s="1"/>
  <c r="AD35" i="1"/>
  <c r="AD36" i="1" s="1"/>
  <c r="DP35" i="1"/>
  <c r="DP36" i="1" s="1"/>
  <c r="CE35" i="1"/>
  <c r="CE36" i="1" s="1"/>
  <c r="BF35" i="1"/>
  <c r="BF36" i="1" s="1"/>
  <c r="BO35" i="1"/>
  <c r="BO36" i="1" s="1"/>
  <c r="CZ35" i="1"/>
  <c r="CZ36" i="1" s="1"/>
  <c r="AN35" i="1"/>
  <c r="AN36" i="1" s="1"/>
  <c r="DB35" i="1"/>
  <c r="DB36" i="1" s="1"/>
  <c r="AP35" i="1"/>
  <c r="AP36" i="1" s="1"/>
  <c r="DK35" i="1"/>
  <c r="DK36" i="1" s="1"/>
  <c r="M35" i="1"/>
  <c r="M36" i="1" s="1"/>
  <c r="DF35" i="1"/>
  <c r="DF36" i="1" s="1"/>
  <c r="N35" i="1"/>
  <c r="N36" i="1" s="1"/>
  <c r="CJ35" i="1"/>
  <c r="CJ36" i="1" s="1"/>
  <c r="DA35" i="1"/>
  <c r="DA36" i="1" s="1"/>
  <c r="D35" i="1"/>
  <c r="D36" i="1" s="1"/>
  <c r="F34" i="1" l="1"/>
  <c r="BN34" i="1"/>
  <c r="CD34" i="1"/>
  <c r="CT34" i="1"/>
  <c r="DJ34" i="1"/>
  <c r="J34" i="1"/>
  <c r="AL34" i="1"/>
  <c r="BB34" i="1"/>
  <c r="BR34" i="1"/>
  <c r="CH34" i="1"/>
  <c r="CX34" i="1"/>
  <c r="DN34" i="1"/>
  <c r="E34" i="1"/>
  <c r="E37" i="1" s="1"/>
  <c r="AB35" i="1"/>
  <c r="AB36" i="1" s="1"/>
  <c r="AB37" i="1"/>
  <c r="AR35" i="1"/>
  <c r="AR36" i="1" s="1"/>
  <c r="AR37" i="1"/>
  <c r="BH35" i="1"/>
  <c r="BH36" i="1" s="1"/>
  <c r="BH37" i="1"/>
  <c r="BH54" i="1" s="1"/>
  <c r="BX35" i="1"/>
  <c r="BX36" i="1" s="1"/>
  <c r="BX37" i="1"/>
  <c r="BX54" i="1" s="1"/>
  <c r="CN35" i="1"/>
  <c r="CN36" i="1" s="1"/>
  <c r="CN37" i="1"/>
  <c r="CN54" i="1" s="1"/>
  <c r="DD35" i="1"/>
  <c r="DD36" i="1" s="1"/>
  <c r="DD37" i="1"/>
  <c r="DD54" i="1" s="1"/>
  <c r="AQ35" i="1"/>
  <c r="AQ36" i="1" s="1"/>
  <c r="AQ37" i="1"/>
  <c r="CA35" i="1"/>
  <c r="CA36" i="1" s="1"/>
  <c r="CA37" i="1"/>
  <c r="CA54" i="1" s="1"/>
  <c r="DG35" i="1"/>
  <c r="DG36" i="1" s="1"/>
  <c r="DG37" i="1"/>
  <c r="DG54" i="1" s="1"/>
  <c r="Y35" i="1"/>
  <c r="Y36" i="1" s="1"/>
  <c r="Y37" i="1"/>
  <c r="AO35" i="1"/>
  <c r="AO36" i="1" s="1"/>
  <c r="AO37" i="1"/>
  <c r="BE35" i="1"/>
  <c r="BE36" i="1" s="1"/>
  <c r="BE37" i="1"/>
  <c r="BE54" i="1" s="1"/>
  <c r="BU35" i="1"/>
  <c r="BU36" i="1" s="1"/>
  <c r="BU37" i="1"/>
  <c r="BU54" i="1" s="1"/>
  <c r="CK35" i="1"/>
  <c r="CK36" i="1" s="1"/>
  <c r="CK37" i="1"/>
  <c r="CK54" i="1" s="1"/>
  <c r="DQ35" i="1"/>
  <c r="DQ36" i="1" s="1"/>
  <c r="DQ37" i="1"/>
  <c r="DQ54" i="1" s="1"/>
  <c r="AM35" i="1"/>
  <c r="AM36" i="1" s="1"/>
  <c r="AM37" i="1"/>
  <c r="BW35" i="1"/>
  <c r="BW36" i="1" s="1"/>
  <c r="BW37" i="1"/>
  <c r="BW54" i="1" s="1"/>
  <c r="DC35" i="1"/>
  <c r="DC36" i="1" s="1"/>
  <c r="DC37" i="1"/>
  <c r="DC54" i="1" s="1"/>
  <c r="Z35" i="1"/>
  <c r="Z36" i="1" s="1"/>
  <c r="Z37" i="1"/>
  <c r="DR35" i="1"/>
  <c r="DR36" i="1" s="1"/>
  <c r="DR37" i="1"/>
  <c r="DR54" i="1" s="1"/>
  <c r="K35" i="1"/>
  <c r="K36" i="1" s="1"/>
  <c r="K37" i="1"/>
  <c r="BD35" i="1"/>
  <c r="BD36" i="1" s="1"/>
  <c r="W35" i="1"/>
  <c r="W36" i="1" s="1"/>
  <c r="W37" i="1"/>
  <c r="P35" i="1"/>
  <c r="P36" i="1" s="1"/>
  <c r="P37" i="1"/>
  <c r="AF35" i="1"/>
  <c r="AF36" i="1" s="1"/>
  <c r="AF37" i="1"/>
  <c r="AV35" i="1"/>
  <c r="AV36" i="1" s="1"/>
  <c r="AV37" i="1"/>
  <c r="BL35" i="1"/>
  <c r="BL36" i="1" s="1"/>
  <c r="BL37" i="1"/>
  <c r="BL54" i="1" s="1"/>
  <c r="CB35" i="1"/>
  <c r="CB36" i="1" s="1"/>
  <c r="CB37" i="1"/>
  <c r="CB54" i="1" s="1"/>
  <c r="CR35" i="1"/>
  <c r="CR36" i="1" s="1"/>
  <c r="CR37" i="1"/>
  <c r="CR54" i="1" s="1"/>
  <c r="DH35" i="1"/>
  <c r="DH36" i="1" s="1"/>
  <c r="DH37" i="1"/>
  <c r="DH54" i="1" s="1"/>
  <c r="H35" i="1"/>
  <c r="H36" i="1" s="1"/>
  <c r="H37" i="1"/>
  <c r="BC35" i="1"/>
  <c r="BC36" i="1" s="1"/>
  <c r="BC37" i="1"/>
  <c r="BC54" i="1" s="1"/>
  <c r="CI35" i="1"/>
  <c r="CI36" i="1" s="1"/>
  <c r="CI37" i="1"/>
  <c r="CI54" i="1" s="1"/>
  <c r="DS35" i="1"/>
  <c r="DS36" i="1" s="1"/>
  <c r="DS37" i="1"/>
  <c r="DS54" i="1" s="1"/>
  <c r="AC35" i="1"/>
  <c r="AC36" i="1" s="1"/>
  <c r="AC37" i="1"/>
  <c r="AS35" i="1"/>
  <c r="AS36" i="1" s="1"/>
  <c r="AS37" i="1"/>
  <c r="BI35" i="1"/>
  <c r="BI36" i="1" s="1"/>
  <c r="BI37" i="1"/>
  <c r="BI54" i="1" s="1"/>
  <c r="BY35" i="1"/>
  <c r="BY36" i="1" s="1"/>
  <c r="BY37" i="1"/>
  <c r="BY54" i="1" s="1"/>
  <c r="CO35" i="1"/>
  <c r="CO36" i="1" s="1"/>
  <c r="CO37" i="1"/>
  <c r="CO54" i="1" s="1"/>
  <c r="DE35" i="1"/>
  <c r="DE36" i="1" s="1"/>
  <c r="DE37" i="1"/>
  <c r="DE54" i="1" s="1"/>
  <c r="I35" i="1"/>
  <c r="I36" i="1" s="1"/>
  <c r="I37" i="1"/>
  <c r="AU35" i="1"/>
  <c r="AU36" i="1" s="1"/>
  <c r="AU37" i="1"/>
  <c r="AT35" i="1"/>
  <c r="AT36" i="1" s="1"/>
  <c r="AT37" i="1"/>
  <c r="BJ35" i="1"/>
  <c r="BJ36" i="1" s="1"/>
  <c r="BJ37" i="1"/>
  <c r="BJ54" i="1" s="1"/>
  <c r="BZ35" i="1"/>
  <c r="BZ36" i="1" s="1"/>
  <c r="BZ37" i="1"/>
  <c r="BZ54" i="1" s="1"/>
  <c r="CP35" i="1"/>
  <c r="CP36" i="1" s="1"/>
  <c r="CP37" i="1"/>
  <c r="CP54" i="1" s="1"/>
  <c r="F35" i="1"/>
  <c r="F36" i="1" s="1"/>
  <c r="F37" i="1"/>
  <c r="L35" i="1"/>
  <c r="L36" i="1" s="1"/>
  <c r="L37" i="1"/>
  <c r="AI35" i="1"/>
  <c r="AI36" i="1" s="1"/>
  <c r="AI37" i="1"/>
  <c r="T35" i="1"/>
  <c r="T36" i="1" s="1"/>
  <c r="T37" i="1"/>
  <c r="AJ35" i="1"/>
  <c r="AJ36" i="1" s="1"/>
  <c r="AJ37" i="1"/>
  <c r="AZ35" i="1"/>
  <c r="AZ36" i="1" s="1"/>
  <c r="AZ37" i="1"/>
  <c r="BP35" i="1"/>
  <c r="BP36" i="1" s="1"/>
  <c r="BP37" i="1"/>
  <c r="BP54" i="1" s="1"/>
  <c r="CF35" i="1"/>
  <c r="CF36" i="1" s="1"/>
  <c r="CF37" i="1"/>
  <c r="CF54" i="1" s="1"/>
  <c r="CV35" i="1"/>
  <c r="CV36" i="1" s="1"/>
  <c r="CV37" i="1"/>
  <c r="CV54" i="1" s="1"/>
  <c r="DL35" i="1"/>
  <c r="DL36" i="1" s="1"/>
  <c r="DL37" i="1"/>
  <c r="DL54" i="1" s="1"/>
  <c r="S35" i="1"/>
  <c r="S36" i="1" s="1"/>
  <c r="S37" i="1"/>
  <c r="BK35" i="1"/>
  <c r="BK36" i="1" s="1"/>
  <c r="BK37" i="1"/>
  <c r="BK54" i="1" s="1"/>
  <c r="Q35" i="1"/>
  <c r="Q36" i="1" s="1"/>
  <c r="Q37" i="1"/>
  <c r="AG35" i="1"/>
  <c r="AG36" i="1" s="1"/>
  <c r="AG37" i="1"/>
  <c r="AW35" i="1"/>
  <c r="AW36" i="1" s="1"/>
  <c r="AW37" i="1"/>
  <c r="BM35" i="1"/>
  <c r="BM36" i="1" s="1"/>
  <c r="BM37" i="1"/>
  <c r="BM54" i="1" s="1"/>
  <c r="CC35" i="1"/>
  <c r="CC36" i="1" s="1"/>
  <c r="CC37" i="1"/>
  <c r="CC54" i="1" s="1"/>
  <c r="CS35" i="1"/>
  <c r="CS36" i="1" s="1"/>
  <c r="CS37" i="1"/>
  <c r="CS54" i="1" s="1"/>
  <c r="DI35" i="1"/>
  <c r="DI36" i="1" s="1"/>
  <c r="DI37" i="1"/>
  <c r="DI54" i="1" s="1"/>
  <c r="O35" i="1"/>
  <c r="O36" i="1" s="1"/>
  <c r="O37" i="1"/>
  <c r="BG35" i="1"/>
  <c r="BG36" i="1" s="1"/>
  <c r="BG37" i="1"/>
  <c r="BG54" i="1" s="1"/>
  <c r="CM35" i="1"/>
  <c r="CM36" i="1" s="1"/>
  <c r="CM37" i="1"/>
  <c r="CM54" i="1" s="1"/>
  <c r="DO35" i="1"/>
  <c r="DO36" i="1" s="1"/>
  <c r="DO37" i="1"/>
  <c r="DO54" i="1" s="1"/>
  <c r="R35" i="1"/>
  <c r="R36" i="1" s="1"/>
  <c r="R37" i="1"/>
  <c r="AH35" i="1"/>
  <c r="AH36" i="1" s="1"/>
  <c r="AH37" i="1"/>
  <c r="AX35" i="1"/>
  <c r="AX36" i="1" s="1"/>
  <c r="AX37" i="1"/>
  <c r="CD35" i="1"/>
  <c r="CD36" i="1" s="1"/>
  <c r="CD37" i="1"/>
  <c r="CD54" i="1" s="1"/>
  <c r="DJ35" i="1"/>
  <c r="DJ36" i="1" s="1"/>
  <c r="DJ37" i="1"/>
  <c r="DJ54" i="1" s="1"/>
  <c r="J35" i="1"/>
  <c r="J36" i="1" s="1"/>
  <c r="J37" i="1"/>
  <c r="AY35" i="1"/>
  <c r="AY36" i="1" s="1"/>
  <c r="AY37" i="1"/>
  <c r="X35" i="1"/>
  <c r="X36" i="1" s="1"/>
  <c r="X37" i="1"/>
  <c r="BS35" i="1"/>
  <c r="BS36" i="1" s="1"/>
  <c r="BS37" i="1"/>
  <c r="BS54" i="1" s="1"/>
  <c r="CY35" i="1"/>
  <c r="CY36" i="1" s="1"/>
  <c r="CY37" i="1"/>
  <c r="CY54" i="1" s="1"/>
  <c r="AK35" i="1"/>
  <c r="AK36" i="1" s="1"/>
  <c r="AK37" i="1"/>
  <c r="BA35" i="1"/>
  <c r="BA36" i="1" s="1"/>
  <c r="BA37" i="1"/>
  <c r="BQ35" i="1"/>
  <c r="BQ36" i="1" s="1"/>
  <c r="BQ37" i="1"/>
  <c r="BQ54" i="1" s="1"/>
  <c r="CG35" i="1"/>
  <c r="CG36" i="1" s="1"/>
  <c r="CG37" i="1"/>
  <c r="CG54" i="1" s="1"/>
  <c r="CW35" i="1"/>
  <c r="CW36" i="1" s="1"/>
  <c r="CW37" i="1"/>
  <c r="CW54" i="1" s="1"/>
  <c r="DM35" i="1"/>
  <c r="DM36" i="1" s="1"/>
  <c r="DM37" i="1"/>
  <c r="DM54" i="1" s="1"/>
  <c r="AA35" i="1"/>
  <c r="AA36" i="1" s="1"/>
  <c r="AA37" i="1"/>
  <c r="CU35" i="1"/>
  <c r="CU36" i="1" s="1"/>
  <c r="CU37" i="1"/>
  <c r="CU54" i="1" s="1"/>
  <c r="G35" i="1"/>
  <c r="G36" i="1" s="1"/>
  <c r="G37" i="1"/>
  <c r="V35" i="1"/>
  <c r="V36" i="1" s="1"/>
  <c r="V37" i="1"/>
  <c r="AL35" i="1"/>
  <c r="AL36" i="1" s="1"/>
  <c r="AL37" i="1"/>
  <c r="BB35" i="1"/>
  <c r="BB36" i="1" s="1"/>
  <c r="BB37" i="1"/>
  <c r="BB54" i="1" s="1"/>
  <c r="CH35" i="1"/>
  <c r="CH36" i="1" s="1"/>
  <c r="CH37" i="1"/>
  <c r="CH54" i="1" s="1"/>
  <c r="CX35" i="1"/>
  <c r="CX36" i="1" s="1"/>
  <c r="CX37" i="1"/>
  <c r="CX54" i="1" s="1"/>
  <c r="DN35" i="1"/>
  <c r="DN36" i="1" s="1"/>
  <c r="DN37" i="1"/>
  <c r="DN54" i="1" s="1"/>
  <c r="E27" i="1"/>
  <c r="F23" i="1" s="1"/>
  <c r="F29" i="1" s="1"/>
  <c r="F30" i="1" s="1"/>
  <c r="E35" i="1"/>
  <c r="E36" i="1" s="1"/>
  <c r="E54" i="1" l="1"/>
  <c r="BR37" i="1"/>
  <c r="BR54" i="1" s="1"/>
  <c r="BR35" i="1"/>
  <c r="BR36" i="1" s="1"/>
  <c r="CT37" i="1"/>
  <c r="CT54" i="1" s="1"/>
  <c r="CT35" i="1"/>
  <c r="CT36" i="1" s="1"/>
  <c r="BN37" i="1"/>
  <c r="BN54" i="1" s="1"/>
  <c r="BN35" i="1"/>
  <c r="BN36" i="1" s="1"/>
  <c r="F27" i="1"/>
  <c r="G23" i="1" s="1"/>
  <c r="G29" i="1" s="1"/>
  <c r="G30" i="1" s="1"/>
  <c r="F54" i="1" l="1"/>
  <c r="G27" i="1"/>
  <c r="G54" i="1" s="1"/>
  <c r="H23" i="1" l="1"/>
  <c r="H29" i="1" l="1"/>
  <c r="H30" i="1" s="1"/>
  <c r="H27" i="1"/>
  <c r="H54" i="1" s="1"/>
  <c r="I23" i="1" l="1"/>
  <c r="I27" i="1" l="1"/>
  <c r="I54" i="1" s="1"/>
  <c r="I29" i="1"/>
  <c r="I30" i="1" s="1"/>
  <c r="J23" i="1" l="1"/>
  <c r="J27" i="1" l="1"/>
  <c r="J54" i="1" s="1"/>
  <c r="J29" i="1"/>
  <c r="J30" i="1" s="1"/>
  <c r="K23" i="1" l="1"/>
  <c r="K27" i="1" l="1"/>
  <c r="K54" i="1" s="1"/>
  <c r="K29" i="1"/>
  <c r="K30" i="1" s="1"/>
  <c r="L23" i="1" l="1"/>
  <c r="L27" i="1" l="1"/>
  <c r="L54" i="1" s="1"/>
  <c r="L29" i="1"/>
  <c r="L30" i="1" s="1"/>
  <c r="M23" i="1" l="1"/>
  <c r="M29" i="1" l="1"/>
  <c r="M30" i="1" s="1"/>
  <c r="M27" i="1"/>
  <c r="M54" i="1" s="1"/>
  <c r="N23" i="1" l="1"/>
  <c r="N27" i="1" l="1"/>
  <c r="N54" i="1" s="1"/>
  <c r="N29" i="1"/>
  <c r="N30" i="1" s="1"/>
  <c r="O23" i="1" l="1"/>
  <c r="O29" i="1" l="1"/>
  <c r="O30" i="1" s="1"/>
  <c r="O27" i="1"/>
  <c r="O54" i="1" s="1"/>
  <c r="P23" i="1" l="1"/>
  <c r="P29" i="1" l="1"/>
  <c r="P30" i="1" s="1"/>
  <c r="P27" i="1"/>
  <c r="P54" i="1" s="1"/>
  <c r="Q23" i="1" l="1"/>
  <c r="Q27" i="1" l="1"/>
  <c r="Q54" i="1" s="1"/>
  <c r="Q29" i="1"/>
  <c r="Q30" i="1" s="1"/>
  <c r="R23" i="1" l="1"/>
  <c r="R27" i="1" l="1"/>
  <c r="R54" i="1" s="1"/>
  <c r="R29" i="1"/>
  <c r="R30" i="1" s="1"/>
  <c r="S23" i="1" l="1"/>
  <c r="S27" i="1" l="1"/>
  <c r="S54" i="1" s="1"/>
  <c r="S29" i="1"/>
  <c r="S30" i="1" s="1"/>
  <c r="T23" i="1" l="1"/>
  <c r="T27" i="1" l="1"/>
  <c r="T54" i="1" s="1"/>
  <c r="T29" i="1"/>
  <c r="T30" i="1" s="1"/>
  <c r="U23" i="1" l="1"/>
  <c r="U27" i="1" l="1"/>
  <c r="U54" i="1" s="1"/>
  <c r="U29" i="1"/>
  <c r="U30" i="1" s="1"/>
  <c r="V23" i="1" l="1"/>
  <c r="V29" i="1" l="1"/>
  <c r="V30" i="1" s="1"/>
  <c r="V27" i="1"/>
  <c r="V54" i="1" s="1"/>
  <c r="W23" i="1" l="1"/>
  <c r="W27" i="1" l="1"/>
  <c r="W54" i="1" s="1"/>
  <c r="W29" i="1"/>
  <c r="W30" i="1" s="1"/>
  <c r="X23" i="1" l="1"/>
  <c r="X29" i="1" l="1"/>
  <c r="X30" i="1" s="1"/>
  <c r="X27" i="1"/>
  <c r="X54" i="1" s="1"/>
  <c r="Y23" i="1" l="1"/>
  <c r="Y27" i="1" l="1"/>
  <c r="Y54" i="1" s="1"/>
  <c r="Y29" i="1"/>
  <c r="Y30" i="1" s="1"/>
  <c r="Z23" i="1" l="1"/>
  <c r="Z27" i="1" l="1"/>
  <c r="Z54" i="1" s="1"/>
  <c r="Z29" i="1"/>
  <c r="Z30" i="1" s="1"/>
  <c r="AA23" i="1" l="1"/>
  <c r="AA27" i="1" l="1"/>
  <c r="AA54" i="1" s="1"/>
  <c r="AA29" i="1"/>
  <c r="AA30" i="1" s="1"/>
  <c r="AB23" i="1" l="1"/>
  <c r="AB29" i="1" l="1"/>
  <c r="AB30" i="1" s="1"/>
  <c r="AB27" i="1"/>
  <c r="AB54" i="1" s="1"/>
  <c r="AC23" i="1" l="1"/>
  <c r="AC29" i="1" l="1"/>
  <c r="AC30" i="1" s="1"/>
  <c r="AC27" i="1"/>
  <c r="AC54" i="1" s="1"/>
  <c r="AD23" i="1" l="1"/>
  <c r="AD27" i="1" l="1"/>
  <c r="AD54" i="1" s="1"/>
  <c r="AD29" i="1"/>
  <c r="AD30" i="1" s="1"/>
  <c r="AE23" i="1" l="1"/>
  <c r="AE27" i="1" l="1"/>
  <c r="AE54" i="1" s="1"/>
  <c r="AE29" i="1"/>
  <c r="AE30" i="1" s="1"/>
  <c r="AF23" i="1" l="1"/>
  <c r="AF27" i="1" l="1"/>
  <c r="AF54" i="1" s="1"/>
  <c r="AF29" i="1"/>
  <c r="AF30" i="1" s="1"/>
  <c r="AG23" i="1" l="1"/>
  <c r="AG27" i="1" l="1"/>
  <c r="AG54" i="1" s="1"/>
  <c r="AG29" i="1"/>
  <c r="AG30" i="1" s="1"/>
  <c r="AH23" i="1" l="1"/>
  <c r="AH27" i="1" l="1"/>
  <c r="AH54" i="1" s="1"/>
  <c r="AH29" i="1"/>
  <c r="AH30" i="1" s="1"/>
  <c r="AI23" i="1" l="1"/>
  <c r="AI29" i="1" l="1"/>
  <c r="AI30" i="1" s="1"/>
  <c r="AI27" i="1"/>
  <c r="AI54" i="1" s="1"/>
  <c r="AJ23" i="1" l="1"/>
  <c r="AJ27" i="1" l="1"/>
  <c r="AJ54" i="1" s="1"/>
  <c r="AJ29" i="1"/>
  <c r="AJ30" i="1" s="1"/>
  <c r="AK23" i="1" l="1"/>
  <c r="AK27" i="1" l="1"/>
  <c r="AK54" i="1" s="1"/>
  <c r="AK29" i="1"/>
  <c r="AK30" i="1" s="1"/>
  <c r="AL23" i="1" l="1"/>
  <c r="AL29" i="1" l="1"/>
  <c r="AL30" i="1" s="1"/>
  <c r="AL27" i="1"/>
  <c r="AL54" i="1" s="1"/>
  <c r="AM23" i="1" l="1"/>
  <c r="AM27" i="1" l="1"/>
  <c r="AM54" i="1" s="1"/>
  <c r="AM29" i="1"/>
  <c r="AM30" i="1" s="1"/>
  <c r="AN23" i="1" l="1"/>
  <c r="AN29" i="1" l="1"/>
  <c r="AN30" i="1" s="1"/>
  <c r="AN27" i="1"/>
  <c r="AN54" i="1" s="1"/>
  <c r="AO23" i="1" l="1"/>
  <c r="AO27" i="1" l="1"/>
  <c r="AO54" i="1" s="1"/>
  <c r="AO29" i="1"/>
  <c r="AO30" i="1" s="1"/>
  <c r="AP23" i="1" l="1"/>
  <c r="AP27" i="1" l="1"/>
  <c r="AP54" i="1" s="1"/>
  <c r="AP29" i="1"/>
  <c r="AP30" i="1" s="1"/>
  <c r="AQ23" i="1" l="1"/>
  <c r="AQ29" i="1" l="1"/>
  <c r="AQ30" i="1" s="1"/>
  <c r="AQ27" i="1"/>
  <c r="AQ54" i="1" s="1"/>
  <c r="AR23" i="1" l="1"/>
  <c r="AR29" i="1" l="1"/>
  <c r="AR30" i="1" s="1"/>
  <c r="AR27" i="1"/>
  <c r="AR54" i="1" s="1"/>
  <c r="AS23" i="1" l="1"/>
  <c r="AS27" i="1" l="1"/>
  <c r="AS54" i="1" s="1"/>
  <c r="AS29" i="1"/>
  <c r="AS30" i="1" s="1"/>
  <c r="AT23" i="1" l="1"/>
  <c r="AT27" i="1" l="1"/>
  <c r="AT54" i="1" s="1"/>
  <c r="AT29" i="1"/>
  <c r="AT30" i="1" s="1"/>
  <c r="AU23" i="1" l="1"/>
  <c r="AU27" i="1" l="1"/>
  <c r="AU54" i="1" s="1"/>
  <c r="AU29" i="1"/>
  <c r="AU30" i="1" s="1"/>
  <c r="AV23" i="1" l="1"/>
  <c r="AV29" i="1" l="1"/>
  <c r="AV30" i="1" s="1"/>
  <c r="AV27" i="1"/>
  <c r="AV54" i="1" s="1"/>
  <c r="AW23" i="1" l="1"/>
  <c r="AW29" i="1" l="1"/>
  <c r="AW30" i="1" s="1"/>
  <c r="AW27" i="1"/>
  <c r="AW54" i="1" s="1"/>
  <c r="AX23" i="1" l="1"/>
  <c r="AX27" i="1" l="1"/>
  <c r="AX54" i="1" s="1"/>
  <c r="AX29" i="1"/>
  <c r="AX30" i="1" s="1"/>
  <c r="AY23" i="1" l="1"/>
  <c r="AY29" i="1" l="1"/>
  <c r="AY30" i="1" s="1"/>
  <c r="AY27" i="1"/>
  <c r="AY54" i="1" s="1"/>
  <c r="AZ23" i="1" l="1"/>
  <c r="AZ27" i="1" l="1"/>
  <c r="AZ54" i="1" s="1"/>
  <c r="AZ29" i="1"/>
  <c r="AZ30" i="1" s="1"/>
  <c r="BA23" i="1" l="1"/>
  <c r="BA27" i="1" l="1"/>
  <c r="BA54" i="1" s="1"/>
  <c r="D64" i="1" s="1"/>
  <c r="D65" i="1" s="1"/>
  <c r="BA29" i="1"/>
  <c r="BA30" i="1" s="1"/>
  <c r="BB23" i="1" l="1"/>
  <c r="BB27" i="1" l="1"/>
  <c r="BB29" i="1"/>
  <c r="BB30" i="1" s="1"/>
  <c r="BC23" i="1" l="1"/>
  <c r="BC27" i="1" l="1"/>
  <c r="BD23" i="1" s="1"/>
  <c r="BC29" i="1"/>
  <c r="BC30" i="1" s="1"/>
  <c r="BD27" i="1" l="1"/>
  <c r="BE23" i="1" s="1"/>
  <c r="BD29" i="1"/>
  <c r="BD30" i="1" s="1"/>
  <c r="BE29" i="1" l="1"/>
  <c r="BE30" i="1" s="1"/>
  <c r="BE27" i="1"/>
  <c r="BF23" i="1" s="1"/>
  <c r="BF27" i="1" l="1"/>
  <c r="BG23" i="1" s="1"/>
  <c r="BF29" i="1"/>
  <c r="BF30" i="1" s="1"/>
  <c r="BG27" i="1" l="1"/>
  <c r="BH23" i="1" s="1"/>
  <c r="BG29" i="1"/>
  <c r="BG30" i="1" s="1"/>
  <c r="BH27" i="1" l="1"/>
  <c r="BI23" i="1" s="1"/>
  <c r="BH29" i="1"/>
  <c r="BH30" i="1" s="1"/>
  <c r="BI29" i="1" l="1"/>
  <c r="BI30" i="1" s="1"/>
  <c r="BI27" i="1"/>
  <c r="BJ23" i="1" s="1"/>
  <c r="BJ27" i="1" l="1"/>
  <c r="BK23" i="1" s="1"/>
  <c r="BJ29" i="1"/>
  <c r="BJ30" i="1" s="1"/>
  <c r="BK27" i="1" l="1"/>
  <c r="BL23" i="1" s="1"/>
  <c r="BK29" i="1"/>
  <c r="BK30" i="1" s="1"/>
  <c r="BL27" i="1" l="1"/>
  <c r="BM23" i="1" s="1"/>
  <c r="BL29" i="1"/>
  <c r="BL30" i="1" s="1"/>
  <c r="BM29" i="1" l="1"/>
  <c r="BM30" i="1" s="1"/>
  <c r="BM27" i="1"/>
  <c r="BN23" i="1" s="1"/>
  <c r="BN27" i="1" l="1"/>
  <c r="BO23" i="1" s="1"/>
  <c r="BN29" i="1"/>
  <c r="BN30" i="1" s="1"/>
  <c r="BO27" i="1" l="1"/>
  <c r="BP23" i="1" s="1"/>
  <c r="BO29" i="1"/>
  <c r="BO30" i="1" s="1"/>
  <c r="BP27" i="1" l="1"/>
  <c r="BQ23" i="1" s="1"/>
  <c r="BP29" i="1"/>
  <c r="BP30" i="1" s="1"/>
  <c r="BQ27" i="1" l="1"/>
  <c r="BR23" i="1" s="1"/>
  <c r="BQ29" i="1"/>
  <c r="BQ30" i="1" s="1"/>
  <c r="BR29" i="1" l="1"/>
  <c r="BR30" i="1" s="1"/>
  <c r="BR27" i="1"/>
  <c r="BS23" i="1" s="1"/>
  <c r="BS27" i="1" l="1"/>
  <c r="BT23" i="1" s="1"/>
  <c r="BS29" i="1"/>
  <c r="BS30" i="1" s="1"/>
  <c r="BT27" i="1" l="1"/>
  <c r="BU23" i="1" s="1"/>
  <c r="BT29" i="1"/>
  <c r="BT30" i="1" s="1"/>
  <c r="BU29" i="1" l="1"/>
  <c r="BU30" i="1" s="1"/>
  <c r="BU27" i="1"/>
  <c r="BV23" i="1" s="1"/>
  <c r="BV29" i="1" l="1"/>
  <c r="BV30" i="1" s="1"/>
  <c r="BV27" i="1"/>
  <c r="BW23" i="1" s="1"/>
  <c r="BW27" i="1" l="1"/>
  <c r="BX23" i="1" s="1"/>
  <c r="BW29" i="1"/>
  <c r="BW30" i="1" s="1"/>
  <c r="BX27" i="1" l="1"/>
  <c r="BY23" i="1" s="1"/>
  <c r="BX29" i="1"/>
  <c r="BX30" i="1" s="1"/>
  <c r="BY29" i="1" l="1"/>
  <c r="BY30" i="1" s="1"/>
  <c r="BY27" i="1"/>
  <c r="BZ23" i="1" s="1"/>
  <c r="BZ27" i="1" l="1"/>
  <c r="CA23" i="1" s="1"/>
  <c r="BZ29" i="1"/>
  <c r="BZ30" i="1" s="1"/>
  <c r="CA27" i="1" l="1"/>
  <c r="CB23" i="1" s="1"/>
  <c r="CA29" i="1"/>
  <c r="CA30" i="1" s="1"/>
  <c r="CB27" i="1" l="1"/>
  <c r="CC23" i="1" s="1"/>
  <c r="CB29" i="1"/>
  <c r="CB30" i="1" s="1"/>
  <c r="CC27" i="1" l="1"/>
  <c r="CD23" i="1" s="1"/>
  <c r="CC29" i="1"/>
  <c r="CC30" i="1" s="1"/>
  <c r="CD27" i="1" l="1"/>
  <c r="CE23" i="1" s="1"/>
  <c r="CD29" i="1"/>
  <c r="CD30" i="1" s="1"/>
  <c r="CE29" i="1" l="1"/>
  <c r="CE30" i="1" s="1"/>
  <c r="CE27" i="1"/>
  <c r="CF23" i="1" s="1"/>
  <c r="CF27" i="1" l="1"/>
  <c r="CG23" i="1" s="1"/>
  <c r="CF29" i="1"/>
  <c r="CF30" i="1" s="1"/>
  <c r="CG27" i="1" l="1"/>
  <c r="CH23" i="1" s="1"/>
  <c r="CG29" i="1"/>
  <c r="CG30" i="1" s="1"/>
  <c r="CH27" i="1" l="1"/>
  <c r="CI23" i="1" s="1"/>
  <c r="CH29" i="1"/>
  <c r="CH30" i="1" s="1"/>
  <c r="CI29" i="1" l="1"/>
  <c r="CI30" i="1" s="1"/>
  <c r="CI27" i="1"/>
  <c r="CJ23" i="1" s="1"/>
  <c r="CJ27" i="1" l="1"/>
  <c r="CK23" i="1" s="1"/>
  <c r="CJ29" i="1"/>
  <c r="CJ30" i="1" s="1"/>
  <c r="CK27" i="1" l="1"/>
  <c r="CL23" i="1" s="1"/>
  <c r="CK29" i="1"/>
  <c r="CK30" i="1" s="1"/>
  <c r="CL29" i="1" l="1"/>
  <c r="CL30" i="1" s="1"/>
  <c r="CL27" i="1"/>
  <c r="CM23" i="1" s="1"/>
  <c r="CM29" i="1" l="1"/>
  <c r="CM30" i="1" s="1"/>
  <c r="CM27" i="1"/>
  <c r="CN23" i="1" s="1"/>
  <c r="CN29" i="1" l="1"/>
  <c r="CN30" i="1" s="1"/>
  <c r="CN27" i="1"/>
  <c r="CO23" i="1" s="1"/>
  <c r="CO27" i="1" l="1"/>
  <c r="CP23" i="1" s="1"/>
  <c r="CO29" i="1"/>
  <c r="CO30" i="1" s="1"/>
  <c r="CP27" i="1" l="1"/>
  <c r="CQ23" i="1" s="1"/>
  <c r="CP29" i="1"/>
  <c r="CP30" i="1" s="1"/>
  <c r="CQ29" i="1" l="1"/>
  <c r="CQ30" i="1" s="1"/>
  <c r="CQ27" i="1"/>
  <c r="CR23" i="1" s="1"/>
  <c r="CR27" i="1" l="1"/>
  <c r="CS23" i="1" s="1"/>
  <c r="CR29" i="1"/>
  <c r="CR30" i="1" s="1"/>
  <c r="CS27" i="1" l="1"/>
  <c r="CT23" i="1" s="1"/>
  <c r="CS29" i="1"/>
  <c r="CS30" i="1" s="1"/>
  <c r="CT27" i="1" l="1"/>
  <c r="CU23" i="1" s="1"/>
  <c r="CT29" i="1"/>
  <c r="CT30" i="1" s="1"/>
  <c r="CU29" i="1" l="1"/>
  <c r="CU30" i="1" s="1"/>
  <c r="CU27" i="1"/>
  <c r="CV23" i="1" s="1"/>
  <c r="CV27" i="1" l="1"/>
  <c r="CW23" i="1" s="1"/>
  <c r="CV29" i="1"/>
  <c r="CV30" i="1" s="1"/>
  <c r="CW29" i="1" l="1"/>
  <c r="CW30" i="1" s="1"/>
  <c r="CW27" i="1"/>
  <c r="CX23" i="1" s="1"/>
  <c r="CX29" i="1" l="1"/>
  <c r="CX30" i="1" s="1"/>
  <c r="CX27" i="1"/>
  <c r="CY23" i="1" s="1"/>
  <c r="CY27" i="1" l="1"/>
  <c r="CZ23" i="1" s="1"/>
  <c r="CY29" i="1"/>
  <c r="CY30" i="1" s="1"/>
  <c r="CZ27" i="1" l="1"/>
  <c r="DA23" i="1" s="1"/>
  <c r="CZ29" i="1"/>
  <c r="CZ30" i="1" s="1"/>
  <c r="DA27" i="1" l="1"/>
  <c r="DB23" i="1" s="1"/>
  <c r="DA29" i="1"/>
  <c r="DA30" i="1" s="1"/>
  <c r="DB27" i="1" l="1"/>
  <c r="DC23" i="1" s="1"/>
  <c r="DB29" i="1"/>
  <c r="DB30" i="1" s="1"/>
  <c r="DC27" i="1" l="1"/>
  <c r="DD23" i="1" s="1"/>
  <c r="DC29" i="1"/>
  <c r="DC30" i="1" s="1"/>
  <c r="DD27" i="1" l="1"/>
  <c r="DE23" i="1" s="1"/>
  <c r="DD29" i="1"/>
  <c r="DD30" i="1" s="1"/>
  <c r="DE27" i="1" l="1"/>
  <c r="DF23" i="1" s="1"/>
  <c r="DE29" i="1"/>
  <c r="DE30" i="1" s="1"/>
  <c r="DF27" i="1" l="1"/>
  <c r="DG23" i="1" s="1"/>
  <c r="DF29" i="1"/>
  <c r="DF30" i="1" s="1"/>
  <c r="DG27" i="1" l="1"/>
  <c r="DH23" i="1" s="1"/>
  <c r="DG29" i="1"/>
  <c r="DG30" i="1" s="1"/>
  <c r="DH27" i="1" l="1"/>
  <c r="DI23" i="1" s="1"/>
  <c r="DH29" i="1"/>
  <c r="DH30" i="1" s="1"/>
  <c r="DI27" i="1" l="1"/>
  <c r="DJ23" i="1" s="1"/>
  <c r="DI29" i="1"/>
  <c r="DI30" i="1" s="1"/>
  <c r="DJ27" i="1" l="1"/>
  <c r="DK23" i="1" s="1"/>
  <c r="DJ29" i="1"/>
  <c r="DJ30" i="1" s="1"/>
  <c r="DK27" i="1" l="1"/>
  <c r="DL23" i="1" s="1"/>
  <c r="DK29" i="1"/>
  <c r="DK30" i="1" s="1"/>
  <c r="DL29" i="1" l="1"/>
  <c r="DL30" i="1" s="1"/>
  <c r="DL27" i="1"/>
  <c r="DM23" i="1" s="1"/>
  <c r="DM27" i="1" l="1"/>
  <c r="DN23" i="1" s="1"/>
  <c r="DM29" i="1"/>
  <c r="DM30" i="1" s="1"/>
  <c r="DN29" i="1" l="1"/>
  <c r="DN30" i="1" s="1"/>
  <c r="DN27" i="1"/>
  <c r="DO23" i="1" s="1"/>
  <c r="DO29" i="1" l="1"/>
  <c r="DO30" i="1" s="1"/>
  <c r="DO27" i="1"/>
  <c r="DP23" i="1" s="1"/>
  <c r="DP29" i="1" l="1"/>
  <c r="DP30" i="1" s="1"/>
  <c r="DP27" i="1"/>
  <c r="DQ23" i="1" s="1"/>
  <c r="DQ29" i="1" l="1"/>
  <c r="DQ30" i="1" s="1"/>
  <c r="DQ27" i="1"/>
  <c r="DR23" i="1" s="1"/>
  <c r="DR29" i="1" l="1"/>
  <c r="DR30" i="1" s="1"/>
  <c r="DR27" i="1"/>
  <c r="DS23" i="1" s="1"/>
  <c r="DS27" i="1" l="1"/>
  <c r="DS29" i="1"/>
  <c r="DS30" i="1" s="1"/>
</calcChain>
</file>

<file path=xl/sharedStrings.xml><?xml version="1.0" encoding="utf-8"?>
<sst xmlns="http://schemas.openxmlformats.org/spreadsheetml/2006/main" count="138" uniqueCount="109">
  <si>
    <t>Down Payment</t>
  </si>
  <si>
    <t>Loan (mortgage)</t>
  </si>
  <si>
    <t>Periodicity</t>
  </si>
  <si>
    <t>Value</t>
  </si>
  <si>
    <t># of Periods</t>
  </si>
  <si>
    <t>Monthly</t>
  </si>
  <si>
    <t>Principle payment</t>
  </si>
  <si>
    <t>Interest payment</t>
  </si>
  <si>
    <t>Ending balance</t>
  </si>
  <si>
    <t>Principle balance</t>
  </si>
  <si>
    <t>Total payment</t>
  </si>
  <si>
    <t>Interest check</t>
  </si>
  <si>
    <t>Closing Costs</t>
  </si>
  <si>
    <t>Application fee</t>
  </si>
  <si>
    <t>Appraisal fee</t>
  </si>
  <si>
    <t>Credit check fee</t>
  </si>
  <si>
    <t>Origination and/or underwriting fees</t>
  </si>
  <si>
    <t>Title insurance</t>
  </si>
  <si>
    <t>Title search fee</t>
  </si>
  <si>
    <t>Transfer tax</t>
  </si>
  <si>
    <t>Property tax</t>
  </si>
  <si>
    <t>Homeowners insurance</t>
  </si>
  <si>
    <t>Private mortgage insurance</t>
  </si>
  <si>
    <t>HOA Fees</t>
  </si>
  <si>
    <t>Assumptions</t>
  </si>
  <si>
    <t>Months in a year</t>
  </si>
  <si>
    <t>Loan Items</t>
  </si>
  <si>
    <t>Loan information</t>
  </si>
  <si>
    <t>Periods</t>
  </si>
  <si>
    <t>Enterprise value</t>
  </si>
  <si>
    <t>Equity stake</t>
  </si>
  <si>
    <t>Loan stake</t>
  </si>
  <si>
    <t>check</t>
  </si>
  <si>
    <t>Home Value</t>
  </si>
  <si>
    <t>Years</t>
  </si>
  <si>
    <t>Schedules</t>
  </si>
  <si>
    <t>Other Costs</t>
  </si>
  <si>
    <t>Taxes</t>
  </si>
  <si>
    <t>Insurance</t>
  </si>
  <si>
    <t>equity of total</t>
  </si>
  <si>
    <t>Value &amp; Funding</t>
  </si>
  <si>
    <t>Total Costs</t>
  </si>
  <si>
    <t>Interest on Loan</t>
  </si>
  <si>
    <t>Other Initial Costs</t>
  </si>
  <si>
    <t>Total</t>
  </si>
  <si>
    <t>Monthly Rate</t>
  </si>
  <si>
    <t>Lodging Taxes</t>
  </si>
  <si>
    <t>Nonessential Telephone Charges</t>
  </si>
  <si>
    <t>Clothing/uniforms</t>
  </si>
  <si>
    <t>Cost of clothing employees for the job</t>
  </si>
  <si>
    <t>Phone fees for employees where the phone is not used to make revenue</t>
  </si>
  <si>
    <t>Taxes paid on use of rental room such as a hotel</t>
  </si>
  <si>
    <t>Subscriptions</t>
  </si>
  <si>
    <t>Subscriptions of industry magazines</t>
  </si>
  <si>
    <t>Tools and supplies</t>
  </si>
  <si>
    <t>Recruiting costs</t>
  </si>
  <si>
    <t>Accounting and legal fees</t>
  </si>
  <si>
    <t>Legal settlements</t>
  </si>
  <si>
    <t>Startup costs in new legal entities</t>
  </si>
  <si>
    <t>Rental expenses</t>
  </si>
  <si>
    <t>Merkel</t>
  </si>
  <si>
    <t>Run-off expenses</t>
  </si>
  <si>
    <t>When debtors pay off loans early and recognized interest  income is lost</t>
  </si>
  <si>
    <t>Depreciation in subsidiary companies</t>
  </si>
  <si>
    <t>Debt discounts</t>
  </si>
  <si>
    <t>Bioxytran</t>
  </si>
  <si>
    <t>Interest expense</t>
  </si>
  <si>
    <t>Finance leases</t>
  </si>
  <si>
    <t>Operating leases</t>
  </si>
  <si>
    <t>Company buys an asset and leases it to another, transfering risk/reward</t>
  </si>
  <si>
    <t>Company buys an asset and leases it to another, NOT transfering risk/reward</t>
  </si>
  <si>
    <t>Salesforce</t>
  </si>
  <si>
    <t>Investment income offsets</t>
  </si>
  <si>
    <t>Company uses income to offset related costs within the expense account</t>
  </si>
  <si>
    <t>Foreign currency derivative gains/losses</t>
  </si>
  <si>
    <t>Company includes P&amp;L side of FX instruments under other expense</t>
  </si>
  <si>
    <t>Impairement charges</t>
  </si>
  <si>
    <t>Decreasing the value of an asset</t>
  </si>
  <si>
    <t>Nike</t>
  </si>
  <si>
    <t>Pension &amp; Benefits mark-to-market adjustments</t>
  </si>
  <si>
    <t>Verizon</t>
  </si>
  <si>
    <t>Reorganizational expenses</t>
  </si>
  <si>
    <t>Cost to adjust to external events such as COVID</t>
  </si>
  <si>
    <t>MMM</t>
  </si>
  <si>
    <t>Deconsolidation of subsidiaries</t>
  </si>
  <si>
    <t>Removing a company from the group</t>
  </si>
  <si>
    <t>Retirement benefits</t>
  </si>
  <si>
    <t>Voluntary retirement executions</t>
  </si>
  <si>
    <t>When not related to core activities</t>
  </si>
  <si>
    <t>Self explanatory</t>
  </si>
  <si>
    <t>Settlements on cases not related to core activities, i.e not a law firm</t>
  </si>
  <si>
    <t>New entities are immaterial compared to the size of the company</t>
  </si>
  <si>
    <t>Private company</t>
  </si>
  <si>
    <t>When subsidiaries are immaterial</t>
  </si>
  <si>
    <t>When debt returns have been recognized, the discount on expected returns</t>
  </si>
  <si>
    <t>When immaterial, either because it belongs to immaterial subsidiaries or because it's a one-off</t>
  </si>
  <si>
    <t>Other Expenses Journal Entries</t>
  </si>
  <si>
    <t>Event</t>
  </si>
  <si>
    <t xml:space="preserve">Debit </t>
  </si>
  <si>
    <t>Credit</t>
  </si>
  <si>
    <t>Cost incurred</t>
  </si>
  <si>
    <t>Other expense</t>
  </si>
  <si>
    <t>Account payable</t>
  </si>
  <si>
    <t>Cost paid</t>
  </si>
  <si>
    <t>Accounts payable</t>
  </si>
  <si>
    <t>Cash</t>
  </si>
  <si>
    <t>Other Costs Journal Entries</t>
  </si>
  <si>
    <t>Deferred processing fees</t>
  </si>
  <si>
    <t>Deferred processing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</si>
</sst>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6" formatCode="0.0%"/>
    <numFmt numFmtId="168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432FF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165" fontId="0" fillId="0" borderId="0" xfId="2" applyNumberFormat="1" applyFont="1"/>
    <xf numFmtId="165" fontId="4" fillId="0" borderId="0" xfId="2" applyNumberFormat="1" applyFont="1"/>
    <xf numFmtId="168" fontId="0" fillId="0" borderId="0" xfId="1" applyNumberFormat="1" applyFont="1"/>
    <xf numFmtId="165" fontId="0" fillId="0" borderId="0" xfId="0" applyNumberFormat="1"/>
    <xf numFmtId="0" fontId="5" fillId="0" borderId="0" xfId="0" applyFont="1"/>
    <xf numFmtId="166" fontId="5" fillId="0" borderId="0" xfId="3" applyNumberFormat="1" applyFont="1" applyAlignment="1">
      <alignment horizontal="center"/>
    </xf>
    <xf numFmtId="165" fontId="5" fillId="0" borderId="0" xfId="2" applyNumberFormat="1" applyFont="1" applyAlignment="1">
      <alignment horizontal="center"/>
    </xf>
    <xf numFmtId="0" fontId="0" fillId="2" borderId="0" xfId="0" applyFill="1"/>
    <xf numFmtId="165" fontId="0" fillId="2" borderId="0" xfId="2" applyNumberFormat="1" applyFont="1" applyFill="1"/>
    <xf numFmtId="0" fontId="3" fillId="3" borderId="0" xfId="0" applyFont="1" applyFill="1"/>
    <xf numFmtId="165" fontId="3" fillId="3" borderId="0" xfId="2" applyNumberFormat="1" applyFont="1" applyFill="1"/>
    <xf numFmtId="165" fontId="1" fillId="0" borderId="0" xfId="2" applyNumberFormat="1" applyFont="1"/>
    <xf numFmtId="168" fontId="4" fillId="0" borderId="0" xfId="1" applyNumberFormat="1" applyFont="1"/>
    <xf numFmtId="166" fontId="4" fillId="0" borderId="0" xfId="3" applyNumberFormat="1" applyFont="1"/>
    <xf numFmtId="165" fontId="1" fillId="0" borderId="0" xfId="2" applyNumberFormat="1" applyFont="1" applyAlignment="1">
      <alignment horizontal="right"/>
    </xf>
    <xf numFmtId="10" fontId="0" fillId="0" borderId="0" xfId="3" applyNumberFormat="1" applyFont="1" applyAlignment="1">
      <alignment horizontal="left"/>
    </xf>
    <xf numFmtId="9" fontId="4" fillId="0" borderId="0" xfId="3" applyFont="1"/>
    <xf numFmtId="10" fontId="4" fillId="0" borderId="0" xfId="0" applyNumberFormat="1" applyFont="1"/>
    <xf numFmtId="10" fontId="4" fillId="0" borderId="0" xfId="3" applyNumberFormat="1" applyFont="1" applyAlignment="1">
      <alignment horizontal="center"/>
    </xf>
    <xf numFmtId="9" fontId="5" fillId="0" borderId="0" xfId="3" applyFont="1" applyAlignment="1">
      <alignment horizontal="center"/>
    </xf>
    <xf numFmtId="0" fontId="0" fillId="0" borderId="1" xfId="0" applyBorder="1"/>
    <xf numFmtId="165" fontId="0" fillId="0" borderId="1" xfId="2" applyNumberFormat="1" applyFont="1" applyBorder="1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6" fillId="0" borderId="0" xfId="4" applyBorder="1" applyAlignment="1">
      <alignment horizontal="left" vertical="center"/>
    </xf>
    <xf numFmtId="0" fontId="6" fillId="0" borderId="0" xfId="4" applyFill="1" applyBorder="1" applyAlignment="1">
      <alignment horizontal="left" vertical="center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righ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3</xdr:row>
      <xdr:rowOff>6350</xdr:rowOff>
    </xdr:from>
    <xdr:ext cx="5943600" cy="12801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6DC9C0A7-5097-E24E-99B2-4B94BFB58C88}"/>
                </a:ext>
              </a:extLst>
            </xdr:cNvPr>
            <xdr:cNvSpPr txBox="1"/>
          </xdr:nvSpPr>
          <xdr:spPr>
            <a:xfrm>
              <a:off x="800100" y="615950"/>
              <a:ext cx="5943600" cy="12801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𝑃𝑟𝑜𝑓𝑖𝑡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𝑅𝑒𝑣𝑒𝑛𝑢𝑒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𝑂𝑡h𝑒𝑟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𝐼𝑛𝑐𝑜𝑚𝑒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𝐶𝑜𝑠𝑡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𝑜𝑓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𝐺𝑜𝑜𝑑𝑠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𝑆𝑜𝑙𝑑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𝑂𝑝𝑒𝑟𝑎𝑡𝑖𝑛𝑔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𝐸𝑥𝑝𝑒𝑛𝑠𝑒𝑠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2000" b="1" i="1">
                        <a:solidFill>
                          <a:schemeClr val="accent1">
                            <a:lumMod val="75000"/>
                          </a:schemeClr>
                        </a:solidFill>
                        <a:latin typeface="Cambria Math" panose="02040503050406030204" pitchFamily="18" charset="0"/>
                      </a:rPr>
                      <m:t>𝑶𝒕𝒉𝒆𝒓</m:t>
                    </m:r>
                    <m:r>
                      <a:rPr lang="en-US" sz="2000" b="1" i="1">
                        <a:solidFill>
                          <a:schemeClr val="accent1">
                            <a:lumMod val="75000"/>
                          </a:schemeClr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000" b="1" i="1">
                        <a:solidFill>
                          <a:schemeClr val="accent1">
                            <a:lumMod val="75000"/>
                          </a:schemeClr>
                        </a:solidFill>
                        <a:latin typeface="Cambria Math" panose="02040503050406030204" pitchFamily="18" charset="0"/>
                      </a:rPr>
                      <m:t>𝑬𝒙𝒑𝒆𝒏𝒔𝒆𝒔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𝐷𝑒𝑝𝑟𝑒𝑐𝑖𝑎𝑡𝑖𝑜𝑛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 &amp; 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𝐴𝑚𝑜𝑟𝑡𝑖𝑧𝑎𝑡𝑖𝑜𝑛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𝐼𝑛𝑡𝑒𝑟𝑒𝑠𝑡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𝐸𝑥𝑝𝑒𝑛𝑠𝑒</m:t>
                    </m:r>
                  </m:oMath>
                </m:oMathPara>
              </a14:m>
              <a:endParaRPr lang="en-US" sz="20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6DC9C0A7-5097-E24E-99B2-4B94BFB58C88}"/>
                </a:ext>
              </a:extLst>
            </xdr:cNvPr>
            <xdr:cNvSpPr txBox="1"/>
          </xdr:nvSpPr>
          <xdr:spPr>
            <a:xfrm>
              <a:off x="800100" y="615950"/>
              <a:ext cx="5943600" cy="12801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000" b="0" i="0">
                  <a:latin typeface="Cambria Math" panose="02040503050406030204" pitchFamily="18" charset="0"/>
                </a:rPr>
                <a:t>𝑃𝑟𝑜𝑓𝑖𝑡=𝑅𝑒𝑣𝑒𝑛𝑢𝑒+𝑂𝑡ℎ𝑒𝑟 𝐼𝑛𝑐𝑜𝑚𝑒−𝐶𝑜𝑠𝑡 𝑜𝑓 𝐺𝑜𝑜𝑑𝑠 𝑆𝑜𝑙𝑑−𝑂𝑝𝑒𝑟𝑎𝑡𝑖𝑛𝑔 𝐸𝑥𝑝𝑒𝑛𝑠𝑒𝑠−</a:t>
              </a:r>
              <a:r>
                <a:rPr lang="en-US" sz="2000" b="1" i="0">
                  <a:solidFill>
                    <a:schemeClr val="accent1">
                      <a:lumMod val="75000"/>
                    </a:schemeClr>
                  </a:solidFill>
                  <a:latin typeface="Cambria Math" panose="02040503050406030204" pitchFamily="18" charset="0"/>
                </a:rPr>
                <a:t>𝑶𝒕𝒉𝒆𝒓 𝑬𝒙𝒑𝒆𝒏𝒔𝒆𝒔</a:t>
              </a:r>
              <a:r>
                <a:rPr lang="en-US" sz="2000" b="0" i="0">
                  <a:latin typeface="Cambria Math" panose="02040503050406030204" pitchFamily="18" charset="0"/>
                </a:rPr>
                <a:t>−𝐷𝑒𝑝𝑟𝑒𝑐𝑖𝑎𝑡𝑖𝑜𝑛 &amp; 𝐴𝑚𝑜𝑟𝑡𝑖𝑧𝑎𝑡𝑖𝑜𝑛−𝐼𝑛𝑡𝑒𝑟𝑒𝑠𝑡 𝐸𝑥𝑝𝑒𝑛𝑠𝑒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0</xdr:col>
      <xdr:colOff>812801</xdr:colOff>
      <xdr:row>11</xdr:row>
      <xdr:rowOff>120650</xdr:rowOff>
    </xdr:from>
    <xdr:ext cx="5943600" cy="12801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D56F3004-FF1D-804B-8B74-26228F70342C}"/>
                </a:ext>
              </a:extLst>
            </xdr:cNvPr>
            <xdr:cNvSpPr txBox="1"/>
          </xdr:nvSpPr>
          <xdr:spPr>
            <a:xfrm>
              <a:off x="812801" y="2355850"/>
              <a:ext cx="5943600" cy="12801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1" i="1">
                        <a:solidFill>
                          <a:schemeClr val="accent1">
                            <a:lumMod val="75000"/>
                          </a:schemeClr>
                        </a:solidFill>
                        <a:latin typeface="Cambria Math" panose="02040503050406030204" pitchFamily="18" charset="0"/>
                      </a:rPr>
                      <m:t>𝑶𝒕𝒉𝒆𝒓</m:t>
                    </m:r>
                    <m:r>
                      <a:rPr lang="en-US" sz="2000" b="1" i="1">
                        <a:solidFill>
                          <a:schemeClr val="accent1">
                            <a:lumMod val="75000"/>
                          </a:schemeClr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000" b="1" i="1">
                        <a:solidFill>
                          <a:schemeClr val="accent1">
                            <a:lumMod val="75000"/>
                          </a:schemeClr>
                        </a:solidFill>
                        <a:latin typeface="Cambria Math" panose="02040503050406030204" pitchFamily="18" charset="0"/>
                      </a:rPr>
                      <m:t>𝑬𝒙𝒑𝒆𝒏𝒔𝒆𝒔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𝑅𝑒𝑣𝑒𝑛𝑢𝑒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𝑃𝑟𝑜𝑓𝑖𝑡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𝑂𝑡h𝑒𝑟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𝐼𝑛𝑐𝑜𝑚𝑒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𝐶𝑜𝑠𝑡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𝑜𝑓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𝐺𝑜𝑜𝑑𝑠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𝑆𝑜𝑙𝑑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𝑂𝑝𝑒𝑟𝑎𝑡𝑖𝑛𝑔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𝐸𝑥𝑝𝑒𝑛𝑠𝑒𝑠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𝐷𝑒𝑝𝑟𝑒𝑐𝑖𝑎𝑡𝑖𝑜𝑛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 &amp; 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𝐴𝑚𝑜𝑟𝑡𝑖𝑧𝑎𝑡𝑖𝑜𝑛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𝐼𝑛𝑡𝑒𝑟𝑒𝑠𝑡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000" b="0" i="1">
                        <a:latin typeface="Cambria Math" panose="02040503050406030204" pitchFamily="18" charset="0"/>
                      </a:rPr>
                      <m:t>𝐸𝑥𝑝𝑒𝑛𝑠𝑒</m:t>
                    </m:r>
                  </m:oMath>
                </m:oMathPara>
              </a14:m>
              <a:endParaRPr lang="en-US" sz="2000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D56F3004-FF1D-804B-8B74-26228F70342C}"/>
                </a:ext>
              </a:extLst>
            </xdr:cNvPr>
            <xdr:cNvSpPr txBox="1"/>
          </xdr:nvSpPr>
          <xdr:spPr>
            <a:xfrm>
              <a:off x="812801" y="2355850"/>
              <a:ext cx="5943600" cy="12801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000" b="1" i="0">
                  <a:solidFill>
                    <a:schemeClr val="accent1">
                      <a:lumMod val="75000"/>
                    </a:schemeClr>
                  </a:solidFill>
                  <a:latin typeface="Cambria Math" panose="02040503050406030204" pitchFamily="18" charset="0"/>
                </a:rPr>
                <a:t>𝑶𝒕𝒉𝒆𝒓 𝑬𝒙𝒑𝒆𝒏𝒔𝒆𝒔</a:t>
              </a:r>
              <a:r>
                <a:rPr lang="en-US" sz="2000" b="0" i="0">
                  <a:latin typeface="Cambria Math" panose="02040503050406030204" pitchFamily="18" charset="0"/>
                </a:rPr>
                <a:t>=𝑅𝑒𝑣𝑒𝑛𝑢𝑒−𝑃𝑟𝑜𝑓𝑖𝑡+𝑂𝑡ℎ𝑒𝑟 𝐼𝑛𝑐𝑜𝑚𝑒−𝐶𝑜𝑠𝑡 𝑜𝑓 𝐺𝑜𝑜𝑑𝑠 𝑆𝑜𝑙𝑑−𝑂𝑝𝑒𝑟𝑎𝑡𝑖𝑛𝑔 𝐸𝑥𝑝𝑒𝑛𝑠𝑒𝑠−𝐷𝑒𝑝𝑟𝑒𝑐𝑖𝑎𝑡𝑖𝑜𝑛 &amp; 𝐴𝑚𝑜𝑟𝑡𝑖𝑧𝑎𝑡𝑖𝑜𝑛−𝐼𝑛𝑡𝑒𝑟𝑒𝑠𝑡 𝐸𝑥𝑝𝑒𝑛𝑠𝑒</a:t>
              </a:r>
              <a:endParaRPr lang="en-US" sz="20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c.gov/ix?doc=/Archives/edgar/data/732712/000073271221000012/vz-20201231.htm" TargetMode="External"/><Relationship Id="rId3" Type="http://schemas.openxmlformats.org/officeDocument/2006/relationships/hyperlink" Target="https://www.sec.gov/ix?doc=/Archives/edgar/data/1096343/000109634321000032/mkl-20201231.htm" TargetMode="External"/><Relationship Id="rId7" Type="http://schemas.openxmlformats.org/officeDocument/2006/relationships/hyperlink" Target="https://www.sec.gov/ix?doc=/Archives/edgar/data/320187/000032018721000028/nke-20210531.htm" TargetMode="External"/><Relationship Id="rId2" Type="http://schemas.openxmlformats.org/officeDocument/2006/relationships/hyperlink" Target="https://www.sec.gov/ix?doc=/Archives/edgar/data/1096343/000109634321000032/mkl-20201231.htm" TargetMode="External"/><Relationship Id="rId1" Type="http://schemas.openxmlformats.org/officeDocument/2006/relationships/hyperlink" Target="https://www.sec.gov/ix?doc=/Archives/edgar/data/1096343/000109634321000032/mkl-20201231.htm" TargetMode="External"/><Relationship Id="rId6" Type="http://schemas.openxmlformats.org/officeDocument/2006/relationships/hyperlink" Target="https://www.sec.gov/Archives/edgar/data/1445815/000121390020006766/f10k2019_bioxytraninc.htm" TargetMode="External"/><Relationship Id="rId11" Type="http://schemas.openxmlformats.org/officeDocument/2006/relationships/hyperlink" Target="https://www.sec.gov/ix?doc=/Archives/edgar/data/66740/000155837021000737/mmm-20201231x10k.htm" TargetMode="External"/><Relationship Id="rId5" Type="http://schemas.openxmlformats.org/officeDocument/2006/relationships/hyperlink" Target="https://www.sec.gov/ix?doc=/Archives/edgar/data/1096343/000109634321000032/mkl-20201231.htm" TargetMode="External"/><Relationship Id="rId10" Type="http://schemas.openxmlformats.org/officeDocument/2006/relationships/hyperlink" Target="https://www.sec.gov/ix?doc=/Archives/edgar/data/66740/000155837021000737/mmm-20201231x10k.htm" TargetMode="External"/><Relationship Id="rId4" Type="http://schemas.openxmlformats.org/officeDocument/2006/relationships/hyperlink" Target="https://www.sec.gov/ix?doc=/Archives/edgar/data/1096343/000109634321000032/mkl-20201231.htm" TargetMode="External"/><Relationship Id="rId9" Type="http://schemas.openxmlformats.org/officeDocument/2006/relationships/hyperlink" Target="https://www.sec.gov/ix?doc=/Archives/edgar/data/66740/000155837021000737/mmm-20201231x10k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4FD0-402D-7645-8FF2-BC2E209AB82B}">
  <dimension ref="B1:DT126"/>
  <sheetViews>
    <sheetView showGridLines="0" tabSelected="1" zoomScaleNormal="100" workbookViewId="0"/>
  </sheetViews>
  <sheetFormatPr baseColWidth="10" defaultRowHeight="16" x14ac:dyDescent="0.2"/>
  <cols>
    <col min="2" max="2" width="32" bestFit="1" customWidth="1"/>
    <col min="3" max="3" width="7.1640625" bestFit="1" customWidth="1"/>
    <col min="4" max="4" width="12.5" style="1" bestFit="1" customWidth="1"/>
    <col min="5" max="5" width="11.5" bestFit="1" customWidth="1"/>
  </cols>
  <sheetData>
    <row r="1" spans="2:124" x14ac:dyDescent="0.2">
      <c r="DT1">
        <v>0</v>
      </c>
    </row>
    <row r="2" spans="2:124" x14ac:dyDescent="0.2">
      <c r="DT2">
        <v>0</v>
      </c>
    </row>
    <row r="3" spans="2:124" x14ac:dyDescent="0.2">
      <c r="B3" s="8" t="s">
        <v>24</v>
      </c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>
        <v>0</v>
      </c>
    </row>
    <row r="4" spans="2:124" x14ac:dyDescent="0.2">
      <c r="DT4">
        <v>0</v>
      </c>
    </row>
    <row r="5" spans="2:124" x14ac:dyDescent="0.2">
      <c r="B5" s="10" t="s">
        <v>28</v>
      </c>
      <c r="C5" s="10"/>
      <c r="D5" s="11"/>
      <c r="DT5">
        <v>0</v>
      </c>
    </row>
    <row r="6" spans="2:124" x14ac:dyDescent="0.2">
      <c r="B6" t="s">
        <v>25</v>
      </c>
      <c r="D6" s="13">
        <v>12</v>
      </c>
      <c r="DT6">
        <v>0</v>
      </c>
    </row>
    <row r="7" spans="2:124" x14ac:dyDescent="0.2">
      <c r="DT7">
        <v>0</v>
      </c>
    </row>
    <row r="8" spans="2:124" x14ac:dyDescent="0.2">
      <c r="B8" s="10" t="s">
        <v>40</v>
      </c>
      <c r="C8" s="10"/>
      <c r="D8" s="10"/>
      <c r="DT8">
        <v>0</v>
      </c>
    </row>
    <row r="9" spans="2:124" x14ac:dyDescent="0.2">
      <c r="B9" t="s">
        <v>29</v>
      </c>
      <c r="D9" s="2">
        <v>500000</v>
      </c>
      <c r="DT9">
        <v>0</v>
      </c>
    </row>
    <row r="10" spans="2:124" x14ac:dyDescent="0.2">
      <c r="B10" t="s">
        <v>0</v>
      </c>
      <c r="D10" s="2">
        <v>100000</v>
      </c>
      <c r="DT10">
        <v>0</v>
      </c>
    </row>
    <row r="11" spans="2:124" x14ac:dyDescent="0.2">
      <c r="B11" t="s">
        <v>1</v>
      </c>
      <c r="D11" s="1">
        <f>D33-D10</f>
        <v>400000</v>
      </c>
      <c r="DT11">
        <v>0</v>
      </c>
    </row>
    <row r="12" spans="2:124" x14ac:dyDescent="0.2">
      <c r="DT12">
        <v>0</v>
      </c>
    </row>
    <row r="13" spans="2:124" x14ac:dyDescent="0.2">
      <c r="B13" s="10" t="s">
        <v>27</v>
      </c>
      <c r="C13" s="10"/>
      <c r="D13" s="10"/>
      <c r="DT13">
        <v>0</v>
      </c>
    </row>
    <row r="14" spans="2:124" x14ac:dyDescent="0.2">
      <c r="B14" t="s">
        <v>3</v>
      </c>
      <c r="D14" s="1">
        <f>D11</f>
        <v>400000</v>
      </c>
      <c r="DT14">
        <v>0</v>
      </c>
    </row>
    <row r="15" spans="2:124" x14ac:dyDescent="0.2">
      <c r="B15" t="s">
        <v>45</v>
      </c>
      <c r="D15" s="14">
        <f>4.031%/12</f>
        <v>3.3591666666666666E-3</v>
      </c>
      <c r="DT15">
        <v>0</v>
      </c>
    </row>
    <row r="16" spans="2:124" x14ac:dyDescent="0.2">
      <c r="B16" t="s">
        <v>34</v>
      </c>
      <c r="D16" s="13">
        <v>10</v>
      </c>
      <c r="DT16">
        <v>0</v>
      </c>
    </row>
    <row r="17" spans="2:124" x14ac:dyDescent="0.2">
      <c r="B17" t="s">
        <v>2</v>
      </c>
      <c r="D17" s="15" t="s">
        <v>5</v>
      </c>
      <c r="DT17">
        <v>0</v>
      </c>
    </row>
    <row r="18" spans="2:124" x14ac:dyDescent="0.2">
      <c r="B18" t="s">
        <v>4</v>
      </c>
      <c r="D18" s="3">
        <f>D16*D6</f>
        <v>120</v>
      </c>
      <c r="DT18">
        <v>0</v>
      </c>
    </row>
    <row r="19" spans="2:124" x14ac:dyDescent="0.2">
      <c r="DT19">
        <v>0</v>
      </c>
    </row>
    <row r="20" spans="2:124" x14ac:dyDescent="0.2">
      <c r="B20" s="8" t="s">
        <v>35</v>
      </c>
      <c r="C20" s="8"/>
      <c r="D20" s="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>
        <v>0</v>
      </c>
    </row>
    <row r="21" spans="2:124" x14ac:dyDescent="0.2">
      <c r="DT21">
        <v>0</v>
      </c>
    </row>
    <row r="22" spans="2:124" x14ac:dyDescent="0.2">
      <c r="B22" s="10" t="s">
        <v>26</v>
      </c>
      <c r="C22" s="10"/>
      <c r="D22" s="10">
        <v>1</v>
      </c>
      <c r="E22" s="10">
        <v>2</v>
      </c>
      <c r="F22" s="10">
        <v>3</v>
      </c>
      <c r="G22" s="10">
        <v>4</v>
      </c>
      <c r="H22" s="10">
        <v>5</v>
      </c>
      <c r="I22" s="10">
        <v>6</v>
      </c>
      <c r="J22" s="10">
        <v>7</v>
      </c>
      <c r="K22" s="10">
        <v>8</v>
      </c>
      <c r="L22" s="10">
        <v>9</v>
      </c>
      <c r="M22" s="10">
        <v>10</v>
      </c>
      <c r="N22" s="10">
        <v>11</v>
      </c>
      <c r="O22" s="10">
        <v>12</v>
      </c>
      <c r="P22" s="10">
        <v>13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  <c r="X22" s="10">
        <v>21</v>
      </c>
      <c r="Y22" s="10">
        <v>22</v>
      </c>
      <c r="Z22" s="10">
        <v>23</v>
      </c>
      <c r="AA22" s="10">
        <v>24</v>
      </c>
      <c r="AB22" s="10">
        <v>25</v>
      </c>
      <c r="AC22" s="10">
        <v>26</v>
      </c>
      <c r="AD22" s="10">
        <v>27</v>
      </c>
      <c r="AE22" s="10">
        <v>28</v>
      </c>
      <c r="AF22" s="10">
        <v>29</v>
      </c>
      <c r="AG22" s="10">
        <v>30</v>
      </c>
      <c r="AH22" s="10">
        <v>31</v>
      </c>
      <c r="AI22" s="10">
        <v>32</v>
      </c>
      <c r="AJ22" s="10">
        <v>33</v>
      </c>
      <c r="AK22" s="10">
        <v>34</v>
      </c>
      <c r="AL22" s="10">
        <v>35</v>
      </c>
      <c r="AM22" s="10">
        <v>36</v>
      </c>
      <c r="AN22" s="10">
        <v>37</v>
      </c>
      <c r="AO22" s="10">
        <v>38</v>
      </c>
      <c r="AP22" s="10">
        <v>39</v>
      </c>
      <c r="AQ22" s="10">
        <v>40</v>
      </c>
      <c r="AR22" s="10">
        <v>41</v>
      </c>
      <c r="AS22" s="10">
        <v>42</v>
      </c>
      <c r="AT22" s="10">
        <v>43</v>
      </c>
      <c r="AU22" s="10">
        <v>44</v>
      </c>
      <c r="AV22" s="10">
        <v>45</v>
      </c>
      <c r="AW22" s="10">
        <v>46</v>
      </c>
      <c r="AX22" s="10">
        <v>47</v>
      </c>
      <c r="AY22" s="10">
        <v>48</v>
      </c>
      <c r="AZ22" s="10">
        <v>49</v>
      </c>
      <c r="BA22" s="10">
        <v>50</v>
      </c>
      <c r="BB22" s="10">
        <v>51</v>
      </c>
      <c r="BC22" s="10">
        <v>52</v>
      </c>
      <c r="BD22" s="10">
        <v>53</v>
      </c>
      <c r="BE22" s="10">
        <v>54</v>
      </c>
      <c r="BF22" s="10">
        <v>55</v>
      </c>
      <c r="BG22" s="10">
        <v>56</v>
      </c>
      <c r="BH22" s="10">
        <v>57</v>
      </c>
      <c r="BI22" s="10">
        <v>58</v>
      </c>
      <c r="BJ22" s="10">
        <v>59</v>
      </c>
      <c r="BK22" s="10">
        <v>60</v>
      </c>
      <c r="BL22" s="10">
        <v>61</v>
      </c>
      <c r="BM22" s="10">
        <v>62</v>
      </c>
      <c r="BN22" s="10">
        <v>63</v>
      </c>
      <c r="BO22" s="10">
        <v>64</v>
      </c>
      <c r="BP22" s="10">
        <v>65</v>
      </c>
      <c r="BQ22" s="10">
        <v>66</v>
      </c>
      <c r="BR22" s="10">
        <v>67</v>
      </c>
      <c r="BS22" s="10">
        <v>68</v>
      </c>
      <c r="BT22" s="10">
        <v>69</v>
      </c>
      <c r="BU22" s="10">
        <v>70</v>
      </c>
      <c r="BV22" s="10">
        <v>71</v>
      </c>
      <c r="BW22" s="10">
        <v>72</v>
      </c>
      <c r="BX22" s="10">
        <v>73</v>
      </c>
      <c r="BY22" s="10">
        <v>74</v>
      </c>
      <c r="BZ22" s="10">
        <v>75</v>
      </c>
      <c r="CA22" s="10">
        <v>76</v>
      </c>
      <c r="CB22" s="10">
        <v>77</v>
      </c>
      <c r="CC22" s="10">
        <v>78</v>
      </c>
      <c r="CD22" s="10">
        <v>79</v>
      </c>
      <c r="CE22" s="10">
        <v>80</v>
      </c>
      <c r="CF22" s="10">
        <v>81</v>
      </c>
      <c r="CG22" s="10">
        <v>82</v>
      </c>
      <c r="CH22" s="10">
        <v>83</v>
      </c>
      <c r="CI22" s="10">
        <v>84</v>
      </c>
      <c r="CJ22" s="10">
        <v>85</v>
      </c>
      <c r="CK22" s="10">
        <v>86</v>
      </c>
      <c r="CL22" s="10">
        <v>87</v>
      </c>
      <c r="CM22" s="10">
        <v>88</v>
      </c>
      <c r="CN22" s="10">
        <v>89</v>
      </c>
      <c r="CO22" s="10">
        <v>90</v>
      </c>
      <c r="CP22" s="10">
        <v>91</v>
      </c>
      <c r="CQ22" s="10">
        <v>92</v>
      </c>
      <c r="CR22" s="10">
        <v>93</v>
      </c>
      <c r="CS22" s="10">
        <v>94</v>
      </c>
      <c r="CT22" s="10">
        <v>95</v>
      </c>
      <c r="CU22" s="10">
        <v>96</v>
      </c>
      <c r="CV22" s="10">
        <v>97</v>
      </c>
      <c r="CW22" s="10">
        <v>98</v>
      </c>
      <c r="CX22" s="10">
        <v>99</v>
      </c>
      <c r="CY22" s="10">
        <v>100</v>
      </c>
      <c r="CZ22" s="10">
        <v>101</v>
      </c>
      <c r="DA22" s="10">
        <v>102</v>
      </c>
      <c r="DB22" s="10">
        <v>103</v>
      </c>
      <c r="DC22" s="10">
        <v>104</v>
      </c>
      <c r="DD22" s="10">
        <v>105</v>
      </c>
      <c r="DE22" s="10">
        <v>106</v>
      </c>
      <c r="DF22" s="10">
        <v>107</v>
      </c>
      <c r="DG22" s="10">
        <v>108</v>
      </c>
      <c r="DH22" s="10">
        <v>109</v>
      </c>
      <c r="DI22" s="10">
        <v>110</v>
      </c>
      <c r="DJ22" s="10">
        <v>111</v>
      </c>
      <c r="DK22" s="10">
        <v>112</v>
      </c>
      <c r="DL22" s="10">
        <v>113</v>
      </c>
      <c r="DM22" s="10">
        <v>114</v>
      </c>
      <c r="DN22" s="10">
        <v>115</v>
      </c>
      <c r="DO22" s="10">
        <v>116</v>
      </c>
      <c r="DP22" s="10">
        <v>117</v>
      </c>
      <c r="DQ22" s="10">
        <v>118</v>
      </c>
      <c r="DR22" s="10">
        <v>119</v>
      </c>
      <c r="DS22" s="10">
        <v>120</v>
      </c>
      <c r="DT22">
        <v>0</v>
      </c>
    </row>
    <row r="23" spans="2:124" x14ac:dyDescent="0.2">
      <c r="B23" t="s">
        <v>9</v>
      </c>
      <c r="D23" s="1">
        <f>D14</f>
        <v>400000</v>
      </c>
      <c r="E23" s="4">
        <f>D27</f>
        <v>397287.96531058638</v>
      </c>
      <c r="F23" s="4">
        <f t="shared" ref="F23:BQ23" si="0">E27</f>
        <v>394566.82044464524</v>
      </c>
      <c r="G23" s="4">
        <f t="shared" si="0"/>
        <v>391836.53479957528</v>
      </c>
      <c r="H23" s="4">
        <f t="shared" si="0"/>
        <v>389097.07766997593</v>
      </c>
      <c r="I23" s="4">
        <f t="shared" si="0"/>
        <v>386348.41824730206</v>
      </c>
      <c r="J23" s="4">
        <f t="shared" si="0"/>
        <v>383590.52561951755</v>
      </c>
      <c r="K23" s="4">
        <f t="shared" si="0"/>
        <v>380823.3687707475</v>
      </c>
      <c r="L23" s="4">
        <f t="shared" si="0"/>
        <v>378046.91658092965</v>
      </c>
      <c r="M23" s="4">
        <f t="shared" si="0"/>
        <v>375261.13782546419</v>
      </c>
      <c r="N23" s="4">
        <f t="shared" si="0"/>
        <v>372466.00117486261</v>
      </c>
      <c r="O23" s="4">
        <f t="shared" si="0"/>
        <v>369661.47519439558</v>
      </c>
      <c r="P23" s="4">
        <f t="shared" si="0"/>
        <v>366847.52834373916</v>
      </c>
      <c r="Q23" s="4">
        <f t="shared" si="0"/>
        <v>364024.12897662027</v>
      </c>
      <c r="R23" s="4">
        <f t="shared" si="0"/>
        <v>361191.24534046062</v>
      </c>
      <c r="S23" s="4">
        <f t="shared" si="0"/>
        <v>358348.84557601984</v>
      </c>
      <c r="T23" s="4">
        <f t="shared" si="0"/>
        <v>355496.89771703701</v>
      </c>
      <c r="U23" s="4">
        <f t="shared" si="0"/>
        <v>352635.36968987121</v>
      </c>
      <c r="V23" s="4">
        <f t="shared" si="0"/>
        <v>349764.22931314085</v>
      </c>
      <c r="W23" s="4">
        <f t="shared" si="0"/>
        <v>346883.44429736165</v>
      </c>
      <c r="X23" s="4">
        <f t="shared" si="0"/>
        <v>343992.9822445836</v>
      </c>
      <c r="Y23" s="4">
        <f t="shared" si="0"/>
        <v>341092.81064802659</v>
      </c>
      <c r="Z23" s="4">
        <f t="shared" si="0"/>
        <v>338182.89689171483</v>
      </c>
      <c r="AA23" s="4">
        <f t="shared" si="0"/>
        <v>335263.20825010998</v>
      </c>
      <c r="AB23" s="4">
        <f t="shared" si="0"/>
        <v>332333.71188774321</v>
      </c>
      <c r="AC23" s="4">
        <f t="shared" si="0"/>
        <v>329394.37485884584</v>
      </c>
      <c r="AD23" s="4">
        <f t="shared" si="0"/>
        <v>326445.16410697892</v>
      </c>
      <c r="AE23" s="4">
        <f t="shared" si="0"/>
        <v>323486.04646466137</v>
      </c>
      <c r="AF23" s="4">
        <f t="shared" si="0"/>
        <v>320516.98865299701</v>
      </c>
      <c r="AG23" s="4">
        <f t="shared" si="0"/>
        <v>317537.95728130027</v>
      </c>
      <c r="AH23" s="4">
        <f t="shared" si="0"/>
        <v>314548.91884672077</v>
      </c>
      <c r="AI23" s="4">
        <f t="shared" si="0"/>
        <v>311549.83973386645</v>
      </c>
      <c r="AJ23" s="4">
        <f t="shared" si="0"/>
        <v>308540.68621442554</v>
      </c>
      <c r="AK23" s="4">
        <f t="shared" si="0"/>
        <v>305521.42444678722</v>
      </c>
      <c r="AL23" s="4">
        <f t="shared" si="0"/>
        <v>302492.02047566115</v>
      </c>
      <c r="AM23" s="4">
        <f t="shared" si="0"/>
        <v>299452.44023169536</v>
      </c>
      <c r="AN23" s="4">
        <f t="shared" si="0"/>
        <v>296402.64953109343</v>
      </c>
      <c r="AO23" s="4">
        <f t="shared" si="0"/>
        <v>293342.61407522968</v>
      </c>
      <c r="AP23" s="4">
        <f t="shared" si="0"/>
        <v>290272.29945026379</v>
      </c>
      <c r="AQ23" s="4">
        <f t="shared" si="0"/>
        <v>287191.67112675356</v>
      </c>
      <c r="AR23" s="4">
        <f t="shared" si="0"/>
        <v>284100.69445926661</v>
      </c>
      <c r="AS23" s="4">
        <f t="shared" si="0"/>
        <v>280999.33468599076</v>
      </c>
      <c r="AT23" s="4">
        <f t="shared" si="0"/>
        <v>277887.5569283432</v>
      </c>
      <c r="AU23" s="4">
        <f t="shared" si="0"/>
        <v>274765.32619057805</v>
      </c>
      <c r="AV23" s="4">
        <f t="shared" si="0"/>
        <v>271632.60735939298</v>
      </c>
      <c r="AW23" s="4">
        <f t="shared" si="0"/>
        <v>268489.36520353414</v>
      </c>
      <c r="AX23" s="4">
        <f t="shared" si="0"/>
        <v>265335.56437340006</v>
      </c>
      <c r="AY23" s="4">
        <f t="shared" si="0"/>
        <v>262171.16940064414</v>
      </c>
      <c r="AZ23" s="4">
        <f t="shared" si="0"/>
        <v>258996.14469777554</v>
      </c>
      <c r="BA23" s="4">
        <f t="shared" si="0"/>
        <v>255810.45455775922</v>
      </c>
      <c r="BB23" s="4">
        <f t="shared" si="0"/>
        <v>252614.06315361423</v>
      </c>
      <c r="BC23" s="4">
        <f t="shared" si="0"/>
        <v>249406.93453801083</v>
      </c>
      <c r="BD23" s="4">
        <f t="shared" si="0"/>
        <v>246189.03264286616</v>
      </c>
      <c r="BE23" s="4">
        <f t="shared" si="0"/>
        <v>242960.32127893873</v>
      </c>
      <c r="BF23" s="4">
        <f t="shared" si="0"/>
        <v>239720.76413542131</v>
      </c>
      <c r="BG23" s="4">
        <f t="shared" si="0"/>
        <v>236470.32477953262</v>
      </c>
      <c r="BH23" s="4">
        <f t="shared" si="0"/>
        <v>233208.9666561076</v>
      </c>
      <c r="BI23" s="4">
        <f t="shared" si="0"/>
        <v>229936.65308718631</v>
      </c>
      <c r="BJ23" s="4">
        <f t="shared" si="0"/>
        <v>226653.34727160141</v>
      </c>
      <c r="BK23" s="4">
        <f t="shared" si="0"/>
        <v>223359.01228456435</v>
      </c>
      <c r="BL23" s="4">
        <f t="shared" si="0"/>
        <v>220053.61107724998</v>
      </c>
      <c r="BM23" s="4">
        <f t="shared" si="0"/>
        <v>216737.10647638005</v>
      </c>
      <c r="BN23" s="4">
        <f t="shared" si="0"/>
        <v>213409.46118380505</v>
      </c>
      <c r="BO23" s="4">
        <f t="shared" si="0"/>
        <v>210070.63777608471</v>
      </c>
      <c r="BP23" s="4">
        <f t="shared" si="0"/>
        <v>206720.59870406729</v>
      </c>
      <c r="BQ23" s="4">
        <f t="shared" si="0"/>
        <v>203359.30629246711</v>
      </c>
      <c r="BR23" s="4">
        <f t="shared" ref="BR23:DR23" si="1">BQ27</f>
        <v>199986.72273944097</v>
      </c>
      <c r="BS23" s="4">
        <f t="shared" si="1"/>
        <v>196602.81011616296</v>
      </c>
      <c r="BT23" s="4">
        <f t="shared" si="1"/>
        <v>193207.5303663979</v>
      </c>
      <c r="BU23" s="4">
        <f t="shared" si="1"/>
        <v>189800.84530607343</v>
      </c>
      <c r="BV23" s="4">
        <f t="shared" si="1"/>
        <v>186382.71662285048</v>
      </c>
      <c r="BW23" s="4">
        <f t="shared" si="1"/>
        <v>182953.10587569248</v>
      </c>
      <c r="BX23" s="4">
        <f t="shared" si="1"/>
        <v>179511.97449443297</v>
      </c>
      <c r="BY23" s="4">
        <f t="shared" si="1"/>
        <v>176059.28377934193</v>
      </c>
      <c r="BZ23" s="4">
        <f t="shared" si="1"/>
        <v>172594.99490069045</v>
      </c>
      <c r="CA23" s="4">
        <f t="shared" si="1"/>
        <v>169119.06889831409</v>
      </c>
      <c r="CB23" s="4">
        <f t="shared" si="1"/>
        <v>165631.46668117476</v>
      </c>
      <c r="CC23" s="4">
        <f t="shared" si="1"/>
        <v>162132.14902692102</v>
      </c>
      <c r="CD23" s="4">
        <f t="shared" si="1"/>
        <v>158621.07658144704</v>
      </c>
      <c r="CE23" s="4">
        <f t="shared" si="1"/>
        <v>155098.20985844996</v>
      </c>
      <c r="CF23" s="4">
        <f t="shared" si="1"/>
        <v>151563.50923898589</v>
      </c>
      <c r="CG23" s="4">
        <f t="shared" si="1"/>
        <v>148016.93497102425</v>
      </c>
      <c r="CH23" s="4">
        <f t="shared" si="1"/>
        <v>144458.44716900084</v>
      </c>
      <c r="CI23" s="4">
        <f t="shared" si="1"/>
        <v>140888.00581336912</v>
      </c>
      <c r="CJ23" s="4">
        <f t="shared" si="1"/>
        <v>137305.57075015028</v>
      </c>
      <c r="CK23" s="4">
        <f t="shared" si="1"/>
        <v>133711.10169048156</v>
      </c>
      <c r="CL23" s="4">
        <f t="shared" si="1"/>
        <v>130104.55821016325</v>
      </c>
      <c r="CM23" s="4">
        <f t="shared" si="1"/>
        <v>126485.89974920396</v>
      </c>
      <c r="CN23" s="4">
        <f t="shared" si="1"/>
        <v>122855.08561136457</v>
      </c>
      <c r="CO23" s="4">
        <f t="shared" si="1"/>
        <v>119212.07496370049</v>
      </c>
      <c r="CP23" s="4">
        <f t="shared" si="1"/>
        <v>115556.82683610247</v>
      </c>
      <c r="CQ23" s="4">
        <f t="shared" si="1"/>
        <v>111889.30012083582</v>
      </c>
      <c r="CR23" s="4">
        <f t="shared" si="1"/>
        <v>108209.45357207813</v>
      </c>
      <c r="CS23" s="4">
        <f t="shared" si="1"/>
        <v>104517.2458054554</v>
      </c>
      <c r="CT23" s="4">
        <f t="shared" si="1"/>
        <v>100812.63529757663</v>
      </c>
      <c r="CU23" s="4">
        <f t="shared" si="1"/>
        <v>97095.58038556682</v>
      </c>
      <c r="CV23" s="4">
        <f t="shared" si="1"/>
        <v>93366.039266598411</v>
      </c>
      <c r="CW23" s="4">
        <f t="shared" si="1"/>
        <v>89623.969997421198</v>
      </c>
      <c r="CX23" s="4">
        <f t="shared" si="1"/>
        <v>85869.330493890608</v>
      </c>
      <c r="CY23" s="4">
        <f t="shared" si="1"/>
        <v>82102.078530494415</v>
      </c>
      <c r="CZ23" s="4">
        <f t="shared" si="1"/>
        <v>78322.171739877842</v>
      </c>
      <c r="DA23" s="4">
        <f t="shared" si="1"/>
        <v>74529.567612367129</v>
      </c>
      <c r="DB23" s="4">
        <f t="shared" si="1"/>
        <v>70724.223495491417</v>
      </c>
      <c r="DC23" s="4">
        <f t="shared" si="1"/>
        <v>66906.096593503098</v>
      </c>
      <c r="DD23" s="4">
        <f t="shared" si="1"/>
        <v>63075.143966896518</v>
      </c>
      <c r="DE23" s="4">
        <f t="shared" si="1"/>
        <v>59231.322531925056</v>
      </c>
      <c r="DF23" s="4">
        <f t="shared" si="1"/>
        <v>55374.589060116625</v>
      </c>
      <c r="DG23" s="4">
        <f t="shared" si="1"/>
        <v>51504.900177787473</v>
      </c>
      <c r="DH23" s="4">
        <f t="shared" si="1"/>
        <v>47622.212365554435</v>
      </c>
      <c r="DI23" s="4">
        <f t="shared" si="1"/>
        <v>43726.48195784547</v>
      </c>
      <c r="DJ23" s="4">
        <f t="shared" si="1"/>
        <v>39817.665142408609</v>
      </c>
      <c r="DK23" s="4">
        <f t="shared" si="1"/>
        <v>35895.717959819223</v>
      </c>
      <c r="DL23" s="4">
        <f t="shared" si="1"/>
        <v>31960.596302985658</v>
      </c>
      <c r="DM23" s="4">
        <f t="shared" si="1"/>
        <v>28012.255916653179</v>
      </c>
      <c r="DN23" s="4">
        <f t="shared" si="1"/>
        <v>24050.652396906276</v>
      </c>
      <c r="DO23" s="4">
        <f t="shared" si="1"/>
        <v>20075.741190669291</v>
      </c>
      <c r="DP23" s="4">
        <f t="shared" si="1"/>
        <v>16087.477595205355</v>
      </c>
      <c r="DQ23" s="4">
        <f t="shared" si="1"/>
        <v>12085.816757613657</v>
      </c>
      <c r="DR23" s="4">
        <f t="shared" si="1"/>
        <v>8070.7136743250148</v>
      </c>
      <c r="DS23" s="4">
        <f>DR27</f>
        <v>4042.1231905957593</v>
      </c>
      <c r="DT23">
        <v>0</v>
      </c>
    </row>
    <row r="24" spans="2:124" x14ac:dyDescent="0.2">
      <c r="B24" t="s">
        <v>10</v>
      </c>
      <c r="D24" s="1">
        <f>PMT($D$15,$DS$22,$D$14)</f>
        <v>-4055.7013560802593</v>
      </c>
      <c r="E24" s="1">
        <f>PMT($D$15,$DS$22,$D$14)</f>
        <v>-4055.7013560802593</v>
      </c>
      <c r="F24" s="1">
        <f>PMT($D$15,$DS$22,$D$14)</f>
        <v>-4055.7013560802593</v>
      </c>
      <c r="G24" s="1">
        <f>PMT($D$15,$DS$22,$D$14)</f>
        <v>-4055.7013560802593</v>
      </c>
      <c r="H24" s="1">
        <f>PMT($D$15,$DS$22,$D$14)</f>
        <v>-4055.7013560802593</v>
      </c>
      <c r="I24" s="1">
        <f>PMT($D$15,$DS$22,$D$14)</f>
        <v>-4055.7013560802593</v>
      </c>
      <c r="J24" s="1">
        <f>PMT($D$15,$DS$22,$D$14)</f>
        <v>-4055.7013560802593</v>
      </c>
      <c r="K24" s="1">
        <f>PMT($D$15,$DS$22,$D$14)</f>
        <v>-4055.7013560802593</v>
      </c>
      <c r="L24" s="1">
        <f>PMT($D$15,$DS$22,$D$14)</f>
        <v>-4055.7013560802593</v>
      </c>
      <c r="M24" s="1">
        <f>PMT($D$15,$DS$22,$D$14)</f>
        <v>-4055.7013560802593</v>
      </c>
      <c r="N24" s="1">
        <f>PMT($D$15,$DS$22,$D$14)</f>
        <v>-4055.7013560802593</v>
      </c>
      <c r="O24" s="1">
        <f>PMT($D$15,$DS$22,$D$14)</f>
        <v>-4055.7013560802593</v>
      </c>
      <c r="P24" s="1">
        <f>PMT($D$15,$DS$22,$D$14)</f>
        <v>-4055.7013560802593</v>
      </c>
      <c r="Q24" s="1">
        <f>PMT($D$15,$DS$22,$D$14)</f>
        <v>-4055.7013560802593</v>
      </c>
      <c r="R24" s="1">
        <f>PMT($D$15,$DS$22,$D$14)</f>
        <v>-4055.7013560802593</v>
      </c>
      <c r="S24" s="1">
        <f>PMT($D$15,$DS$22,$D$14)</f>
        <v>-4055.7013560802593</v>
      </c>
      <c r="T24" s="1">
        <f>PMT($D$15,$DS$22,$D$14)</f>
        <v>-4055.7013560802593</v>
      </c>
      <c r="U24" s="1">
        <f>PMT($D$15,$DS$22,$D$14)</f>
        <v>-4055.7013560802593</v>
      </c>
      <c r="V24" s="1">
        <f>PMT($D$15,$DS$22,$D$14)</f>
        <v>-4055.7013560802593</v>
      </c>
      <c r="W24" s="1">
        <f>PMT($D$15,$DS$22,$D$14)</f>
        <v>-4055.7013560802593</v>
      </c>
      <c r="X24" s="1">
        <f>PMT($D$15,$DS$22,$D$14)</f>
        <v>-4055.7013560802593</v>
      </c>
      <c r="Y24" s="1">
        <f>PMT($D$15,$DS$22,$D$14)</f>
        <v>-4055.7013560802593</v>
      </c>
      <c r="Z24" s="1">
        <f>PMT($D$15,$DS$22,$D$14)</f>
        <v>-4055.7013560802593</v>
      </c>
      <c r="AA24" s="1">
        <f>PMT($D$15,$DS$22,$D$14)</f>
        <v>-4055.7013560802593</v>
      </c>
      <c r="AB24" s="1">
        <f>PMT($D$15,$DS$22,$D$14)</f>
        <v>-4055.7013560802593</v>
      </c>
      <c r="AC24" s="1">
        <f>PMT($D$15,$DS$22,$D$14)</f>
        <v>-4055.7013560802593</v>
      </c>
      <c r="AD24" s="1">
        <f>PMT($D$15,$DS$22,$D$14)</f>
        <v>-4055.7013560802593</v>
      </c>
      <c r="AE24" s="1">
        <f>PMT($D$15,$DS$22,$D$14)</f>
        <v>-4055.7013560802593</v>
      </c>
      <c r="AF24" s="1">
        <f>PMT($D$15,$DS$22,$D$14)</f>
        <v>-4055.7013560802593</v>
      </c>
      <c r="AG24" s="1">
        <f>PMT($D$15,$DS$22,$D$14)</f>
        <v>-4055.7013560802593</v>
      </c>
      <c r="AH24" s="1">
        <f>PMT($D$15,$DS$22,$D$14)</f>
        <v>-4055.7013560802593</v>
      </c>
      <c r="AI24" s="1">
        <f>PMT($D$15,$DS$22,$D$14)</f>
        <v>-4055.7013560802593</v>
      </c>
      <c r="AJ24" s="1">
        <f>PMT($D$15,$DS$22,$D$14)</f>
        <v>-4055.7013560802593</v>
      </c>
      <c r="AK24" s="1">
        <f>PMT($D$15,$DS$22,$D$14)</f>
        <v>-4055.7013560802593</v>
      </c>
      <c r="AL24" s="1">
        <f>PMT($D$15,$DS$22,$D$14)</f>
        <v>-4055.7013560802593</v>
      </c>
      <c r="AM24" s="1">
        <f>PMT($D$15,$DS$22,$D$14)</f>
        <v>-4055.7013560802593</v>
      </c>
      <c r="AN24" s="1">
        <f>PMT($D$15,$DS$22,$D$14)</f>
        <v>-4055.7013560802593</v>
      </c>
      <c r="AO24" s="1">
        <f>PMT($D$15,$DS$22,$D$14)</f>
        <v>-4055.7013560802593</v>
      </c>
      <c r="AP24" s="1">
        <f>PMT($D$15,$DS$22,$D$14)</f>
        <v>-4055.7013560802593</v>
      </c>
      <c r="AQ24" s="1">
        <f>PMT($D$15,$DS$22,$D$14)</f>
        <v>-4055.7013560802593</v>
      </c>
      <c r="AR24" s="1">
        <f>PMT($D$15,$DS$22,$D$14)</f>
        <v>-4055.7013560802593</v>
      </c>
      <c r="AS24" s="1">
        <f>PMT($D$15,$DS$22,$D$14)</f>
        <v>-4055.7013560802593</v>
      </c>
      <c r="AT24" s="1">
        <f>PMT($D$15,$DS$22,$D$14)</f>
        <v>-4055.7013560802593</v>
      </c>
      <c r="AU24" s="1">
        <f>PMT($D$15,$DS$22,$D$14)</f>
        <v>-4055.7013560802593</v>
      </c>
      <c r="AV24" s="1">
        <f>PMT($D$15,$DS$22,$D$14)</f>
        <v>-4055.7013560802593</v>
      </c>
      <c r="AW24" s="1">
        <f>PMT($D$15,$DS$22,$D$14)</f>
        <v>-4055.7013560802593</v>
      </c>
      <c r="AX24" s="1">
        <f>PMT($D$15,$DS$22,$D$14)</f>
        <v>-4055.7013560802593</v>
      </c>
      <c r="AY24" s="1">
        <f>PMT($D$15,$DS$22,$D$14)</f>
        <v>-4055.7013560802593</v>
      </c>
      <c r="AZ24" s="1">
        <f>PMT($D$15,$DS$22,$D$14)</f>
        <v>-4055.7013560802593</v>
      </c>
      <c r="BA24" s="1">
        <f>PMT($D$15,$DS$22,$D$14)</f>
        <v>-4055.7013560802593</v>
      </c>
      <c r="BB24" s="1">
        <f>PMT($D$15,$DS$22,$D$14)</f>
        <v>-4055.7013560802593</v>
      </c>
      <c r="BC24" s="1">
        <f>PMT($D$15,$DS$22,$D$14)</f>
        <v>-4055.7013560802593</v>
      </c>
      <c r="BD24" s="1">
        <f>PMT($D$15,$DS$22,$D$14)</f>
        <v>-4055.7013560802593</v>
      </c>
      <c r="BE24" s="1">
        <f>PMT($D$15,$DS$22,$D$14)</f>
        <v>-4055.7013560802593</v>
      </c>
      <c r="BF24" s="1">
        <f>PMT($D$15,$DS$22,$D$14)</f>
        <v>-4055.7013560802593</v>
      </c>
      <c r="BG24" s="1">
        <f>PMT($D$15,$DS$22,$D$14)</f>
        <v>-4055.7013560802593</v>
      </c>
      <c r="BH24" s="1">
        <f>PMT($D$15,$DS$22,$D$14)</f>
        <v>-4055.7013560802593</v>
      </c>
      <c r="BI24" s="1">
        <f>PMT($D$15,$DS$22,$D$14)</f>
        <v>-4055.7013560802593</v>
      </c>
      <c r="BJ24" s="1">
        <f>PMT($D$15,$DS$22,$D$14)</f>
        <v>-4055.7013560802593</v>
      </c>
      <c r="BK24" s="1">
        <f>PMT($D$15,$DS$22,$D$14)</f>
        <v>-4055.7013560802593</v>
      </c>
      <c r="BL24" s="1">
        <f>PMT($D$15,$DS$22,$D$14)</f>
        <v>-4055.7013560802593</v>
      </c>
      <c r="BM24" s="1">
        <f>PMT($D$15,$DS$22,$D$14)</f>
        <v>-4055.7013560802593</v>
      </c>
      <c r="BN24" s="1">
        <f>PMT($D$15,$DS$22,$D$14)</f>
        <v>-4055.7013560802593</v>
      </c>
      <c r="BO24" s="1">
        <f>PMT($D$15,$DS$22,$D$14)</f>
        <v>-4055.7013560802593</v>
      </c>
      <c r="BP24" s="1">
        <f>PMT($D$15,$DS$22,$D$14)</f>
        <v>-4055.7013560802593</v>
      </c>
      <c r="BQ24" s="1">
        <f>PMT($D$15,$DS$22,$D$14)</f>
        <v>-4055.7013560802593</v>
      </c>
      <c r="BR24" s="1">
        <f>PMT($D$15,$DS$22,$D$14)</f>
        <v>-4055.7013560802593</v>
      </c>
      <c r="BS24" s="1">
        <f>PMT($D$15,$DS$22,$D$14)</f>
        <v>-4055.7013560802593</v>
      </c>
      <c r="BT24" s="1">
        <f>PMT($D$15,$DS$22,$D$14)</f>
        <v>-4055.7013560802593</v>
      </c>
      <c r="BU24" s="1">
        <f>PMT($D$15,$DS$22,$D$14)</f>
        <v>-4055.7013560802593</v>
      </c>
      <c r="BV24" s="1">
        <f>PMT($D$15,$DS$22,$D$14)</f>
        <v>-4055.7013560802593</v>
      </c>
      <c r="BW24" s="1">
        <f>PMT($D$15,$DS$22,$D$14)</f>
        <v>-4055.7013560802593</v>
      </c>
      <c r="BX24" s="1">
        <f>PMT($D$15,$DS$22,$D$14)</f>
        <v>-4055.7013560802593</v>
      </c>
      <c r="BY24" s="1">
        <f>PMT($D$15,$DS$22,$D$14)</f>
        <v>-4055.7013560802593</v>
      </c>
      <c r="BZ24" s="1">
        <f>PMT($D$15,$DS$22,$D$14)</f>
        <v>-4055.7013560802593</v>
      </c>
      <c r="CA24" s="1">
        <f>PMT($D$15,$DS$22,$D$14)</f>
        <v>-4055.7013560802593</v>
      </c>
      <c r="CB24" s="1">
        <f>PMT($D$15,$DS$22,$D$14)</f>
        <v>-4055.7013560802593</v>
      </c>
      <c r="CC24" s="1">
        <f>PMT($D$15,$DS$22,$D$14)</f>
        <v>-4055.7013560802593</v>
      </c>
      <c r="CD24" s="1">
        <f>PMT($D$15,$DS$22,$D$14)</f>
        <v>-4055.7013560802593</v>
      </c>
      <c r="CE24" s="1">
        <f>PMT($D$15,$DS$22,$D$14)</f>
        <v>-4055.7013560802593</v>
      </c>
      <c r="CF24" s="1">
        <f>PMT($D$15,$DS$22,$D$14)</f>
        <v>-4055.7013560802593</v>
      </c>
      <c r="CG24" s="1">
        <f>PMT($D$15,$DS$22,$D$14)</f>
        <v>-4055.7013560802593</v>
      </c>
      <c r="CH24" s="1">
        <f>PMT($D$15,$DS$22,$D$14)</f>
        <v>-4055.7013560802593</v>
      </c>
      <c r="CI24" s="1">
        <f>PMT($D$15,$DS$22,$D$14)</f>
        <v>-4055.7013560802593</v>
      </c>
      <c r="CJ24" s="1">
        <f>PMT($D$15,$DS$22,$D$14)</f>
        <v>-4055.7013560802593</v>
      </c>
      <c r="CK24" s="1">
        <f>PMT($D$15,$DS$22,$D$14)</f>
        <v>-4055.7013560802593</v>
      </c>
      <c r="CL24" s="1">
        <f>PMT($D$15,$DS$22,$D$14)</f>
        <v>-4055.7013560802593</v>
      </c>
      <c r="CM24" s="1">
        <f>PMT($D$15,$DS$22,$D$14)</f>
        <v>-4055.7013560802593</v>
      </c>
      <c r="CN24" s="1">
        <f>PMT($D$15,$DS$22,$D$14)</f>
        <v>-4055.7013560802593</v>
      </c>
      <c r="CO24" s="1">
        <f>PMT($D$15,$DS$22,$D$14)</f>
        <v>-4055.7013560802593</v>
      </c>
      <c r="CP24" s="1">
        <f>PMT($D$15,$DS$22,$D$14)</f>
        <v>-4055.7013560802593</v>
      </c>
      <c r="CQ24" s="1">
        <f>PMT($D$15,$DS$22,$D$14)</f>
        <v>-4055.7013560802593</v>
      </c>
      <c r="CR24" s="1">
        <f>PMT($D$15,$DS$22,$D$14)</f>
        <v>-4055.7013560802593</v>
      </c>
      <c r="CS24" s="1">
        <f>PMT($D$15,$DS$22,$D$14)</f>
        <v>-4055.7013560802593</v>
      </c>
      <c r="CT24" s="1">
        <f>PMT($D$15,$DS$22,$D$14)</f>
        <v>-4055.7013560802593</v>
      </c>
      <c r="CU24" s="1">
        <f>PMT($D$15,$DS$22,$D$14)</f>
        <v>-4055.7013560802593</v>
      </c>
      <c r="CV24" s="1">
        <f>PMT($D$15,$DS$22,$D$14)</f>
        <v>-4055.7013560802593</v>
      </c>
      <c r="CW24" s="1">
        <f>PMT($D$15,$DS$22,$D$14)</f>
        <v>-4055.7013560802593</v>
      </c>
      <c r="CX24" s="1">
        <f>PMT($D$15,$DS$22,$D$14)</f>
        <v>-4055.7013560802593</v>
      </c>
      <c r="CY24" s="1">
        <f>PMT($D$15,$DS$22,$D$14)</f>
        <v>-4055.7013560802593</v>
      </c>
      <c r="CZ24" s="1">
        <f>PMT($D$15,$DS$22,$D$14)</f>
        <v>-4055.7013560802593</v>
      </c>
      <c r="DA24" s="1">
        <f>PMT($D$15,$DS$22,$D$14)</f>
        <v>-4055.7013560802593</v>
      </c>
      <c r="DB24" s="1">
        <f>PMT($D$15,$DS$22,$D$14)</f>
        <v>-4055.7013560802593</v>
      </c>
      <c r="DC24" s="1">
        <f>PMT($D$15,$DS$22,$D$14)</f>
        <v>-4055.7013560802593</v>
      </c>
      <c r="DD24" s="1">
        <f>PMT($D$15,$DS$22,$D$14)</f>
        <v>-4055.7013560802593</v>
      </c>
      <c r="DE24" s="1">
        <f>PMT($D$15,$DS$22,$D$14)</f>
        <v>-4055.7013560802593</v>
      </c>
      <c r="DF24" s="1">
        <f>PMT($D$15,$DS$22,$D$14)</f>
        <v>-4055.7013560802593</v>
      </c>
      <c r="DG24" s="1">
        <f>PMT($D$15,$DS$22,$D$14)</f>
        <v>-4055.7013560802593</v>
      </c>
      <c r="DH24" s="1">
        <f>PMT($D$15,$DS$22,$D$14)</f>
        <v>-4055.7013560802593</v>
      </c>
      <c r="DI24" s="1">
        <f>PMT($D$15,$DS$22,$D$14)</f>
        <v>-4055.7013560802593</v>
      </c>
      <c r="DJ24" s="1">
        <f>PMT($D$15,$DS$22,$D$14)</f>
        <v>-4055.7013560802593</v>
      </c>
      <c r="DK24" s="1">
        <f>PMT($D$15,$DS$22,$D$14)</f>
        <v>-4055.7013560802593</v>
      </c>
      <c r="DL24" s="1">
        <f>PMT($D$15,$DS$22,$D$14)</f>
        <v>-4055.7013560802593</v>
      </c>
      <c r="DM24" s="1">
        <f>PMT($D$15,$DS$22,$D$14)</f>
        <v>-4055.7013560802593</v>
      </c>
      <c r="DN24" s="1">
        <f>PMT($D$15,$DS$22,$D$14)</f>
        <v>-4055.7013560802593</v>
      </c>
      <c r="DO24" s="1">
        <f>PMT($D$15,$DS$22,$D$14)</f>
        <v>-4055.7013560802593</v>
      </c>
      <c r="DP24" s="1">
        <f>PMT($D$15,$DS$22,$D$14)</f>
        <v>-4055.7013560802593</v>
      </c>
      <c r="DQ24" s="1">
        <f>PMT($D$15,$DS$22,$D$14)</f>
        <v>-4055.7013560802593</v>
      </c>
      <c r="DR24" s="1">
        <f>PMT($D$15,$DS$22,$D$14)</f>
        <v>-4055.7013560802593</v>
      </c>
      <c r="DS24" s="1">
        <f>PMT($D$15,$DS$22,$D$14)</f>
        <v>-4055.7013560802593</v>
      </c>
      <c r="DT24">
        <v>0</v>
      </c>
    </row>
    <row r="25" spans="2:124" x14ac:dyDescent="0.2">
      <c r="B25" t="s">
        <v>7</v>
      </c>
      <c r="D25" s="1">
        <f>IPMT($D$15,D22,$DS$22,$D$14)</f>
        <v>-1343.6666666666665</v>
      </c>
      <c r="E25" s="1">
        <f>IPMT($D$15,E22,$DS$22,$D$14)</f>
        <v>-1334.5564901391449</v>
      </c>
      <c r="F25" s="1">
        <f>IPMT($D$15,F22,$DS$22,$D$14)</f>
        <v>-1325.415711010304</v>
      </c>
      <c r="G25" s="1">
        <f>IPMT($D$15,G22,$DS$22,$D$14)</f>
        <v>-1316.2442264809065</v>
      </c>
      <c r="H25" s="1">
        <f>IPMT($D$15,H22,$DS$22,$D$14)</f>
        <v>-1307.041933406394</v>
      </c>
      <c r="I25" s="1">
        <f>IPMT($D$15,I22,$DS$22,$D$14)</f>
        <v>-1297.808728295729</v>
      </c>
      <c r="J25" s="1">
        <f>IPMT($D$15,J22,$DS$22,$D$14)</f>
        <v>-1288.5445073102296</v>
      </c>
      <c r="K25" s="1">
        <f>IPMT($D$15,K22,$DS$22,$D$14)</f>
        <v>-1279.2491662624027</v>
      </c>
      <c r="L25" s="1">
        <f>IPMT($D$15,L22,$DS$22,$D$14)</f>
        <v>-1269.922600614773</v>
      </c>
      <c r="M25" s="1">
        <f>IPMT($D$15,M22,$DS$22,$D$14)</f>
        <v>-1260.5647054787048</v>
      </c>
      <c r="N25" s="1">
        <f>IPMT($D$15,N22,$DS$22,$D$14)</f>
        <v>-1251.1753756132259</v>
      </c>
      <c r="O25" s="1">
        <f>IPMT($D$15,O22,$DS$22,$D$14)</f>
        <v>-1241.7545054238406</v>
      </c>
      <c r="P25" s="1">
        <f>IPMT($D$15,P22,$DS$22,$D$14)</f>
        <v>-1232.301988961344</v>
      </c>
      <c r="Q25" s="1">
        <f>IPMT($D$15,Q22,$DS$22,$D$14)</f>
        <v>-1222.8177199206302</v>
      </c>
      <c r="R25" s="1">
        <f>IPMT($D$15,R22,$DS$22,$D$14)</f>
        <v>-1213.3015916394972</v>
      </c>
      <c r="S25" s="1">
        <f>IPMT($D$15,S22,$DS$22,$D$14)</f>
        <v>-1203.7534970974468</v>
      </c>
      <c r="T25" s="1">
        <f>IPMT($D$15,T22,$DS$22,$D$14)</f>
        <v>-1194.1733289144804</v>
      </c>
      <c r="U25" s="1">
        <f>IPMT($D$15,U22,$DS$22,$D$14)</f>
        <v>-1184.5609793498925</v>
      </c>
      <c r="V25" s="1">
        <f>IPMT($D$15,V22,$DS$22,$D$14)</f>
        <v>-1174.9163403010591</v>
      </c>
      <c r="W25" s="1">
        <f>IPMT($D$15,W22,$DS$22,$D$14)</f>
        <v>-1165.2393033022208</v>
      </c>
      <c r="X25" s="1">
        <f>IPMT($D$15,X22,$DS$22,$D$14)</f>
        <v>-1155.5297595232641</v>
      </c>
      <c r="Y25" s="1">
        <f>IPMT($D$15,Y22,$DS$22,$D$14)</f>
        <v>-1145.7875997684962</v>
      </c>
      <c r="Z25" s="1">
        <f>IPMT($D$15,Z22,$DS$22,$D$14)</f>
        <v>-1136.0127144754192</v>
      </c>
      <c r="AA25" s="1">
        <f>IPMT($D$15,AA22,$DS$22,$D$14)</f>
        <v>-1126.2049937134948</v>
      </c>
      <c r="AB25" s="1">
        <f>IPMT($D$15,AB22,$DS$22,$D$14)</f>
        <v>-1116.364327182911</v>
      </c>
      <c r="AC25" s="1">
        <f>IPMT($D$15,AC22,$DS$22,$D$14)</f>
        <v>-1106.49060421334</v>
      </c>
      <c r="AD25" s="1">
        <f>IPMT($D$15,AD22,$DS$22,$D$14)</f>
        <v>-1096.5837137626938</v>
      </c>
      <c r="AE25" s="1">
        <f>IPMT($D$15,AE22,$DS$22,$D$14)</f>
        <v>-1086.6435444158756</v>
      </c>
      <c r="AF25" s="1">
        <f>IPMT($D$15,AF22,$DS$22,$D$14)</f>
        <v>-1076.6699843835258</v>
      </c>
      <c r="AG25" s="1">
        <f>IPMT($D$15,AG22,$DS$22,$D$14)</f>
        <v>-1066.6629215007681</v>
      </c>
      <c r="AH25" s="1">
        <f>IPMT($D$15,AH22,$DS$22,$D$14)</f>
        <v>-1056.6222432259433</v>
      </c>
      <c r="AI25" s="1">
        <f>IPMT($D$15,AI22,$DS$22,$D$14)</f>
        <v>-1046.5478366393468</v>
      </c>
      <c r="AJ25" s="1">
        <f>IPMT($D$15,AJ22,$DS$22,$D$14)</f>
        <v>-1036.4395884419584</v>
      </c>
      <c r="AK25" s="1">
        <f>IPMT($D$15,AK22,$DS$22,$D$14)</f>
        <v>-1026.2973849541665</v>
      </c>
      <c r="AL25" s="1">
        <f>IPMT($D$15,AL22,$DS$22,$D$14)</f>
        <v>-1016.1211121144921</v>
      </c>
      <c r="AM25" s="1">
        <f>IPMT($D$15,AM22,$DS$22,$D$14)</f>
        <v>-1005.9106554783037</v>
      </c>
      <c r="AN25" s="1">
        <f>IPMT($D$15,AN22,$DS$22,$D$14)</f>
        <v>-995.66590021653167</v>
      </c>
      <c r="AO25" s="1">
        <f>IPMT($D$15,AO22,$DS$22,$D$14)</f>
        <v>-985.38673111437606</v>
      </c>
      <c r="AP25" s="1">
        <f>IPMT($D$15,AP22,$DS$22,$D$14)</f>
        <v>-975.07303257001172</v>
      </c>
      <c r="AQ25" s="1">
        <f>IPMT($D$15,AQ22,$DS$22,$D$14)</f>
        <v>-964.72468859328683</v>
      </c>
      <c r="AR25" s="1">
        <f>IPMT($D$15,AR22,$DS$22,$D$14)</f>
        <v>-954.34158280441989</v>
      </c>
      <c r="AS25" s="1">
        <f>IPMT($D$15,AS22,$DS$22,$D$14)</f>
        <v>-943.92359843269094</v>
      </c>
      <c r="AT25" s="1">
        <f>IPMT($D$15,AT22,$DS$22,$D$14)</f>
        <v>-933.47061831512656</v>
      </c>
      <c r="AU25" s="1">
        <f>IPMT($D$15,AU22,$DS$22,$D$14)</f>
        <v>-922.98252489518404</v>
      </c>
      <c r="AV25" s="1">
        <f>IPMT($D$15,AV22,$DS$22,$D$14)</f>
        <v>-912.45920022142798</v>
      </c>
      <c r="AW25" s="1">
        <f>IPMT($D$15,AW22,$DS$22,$D$14)</f>
        <v>-901.90052594620545</v>
      </c>
      <c r="AX25" s="1">
        <f>IPMT($D$15,AX22,$DS$22,$D$14)</f>
        <v>-891.3063833243134</v>
      </c>
      <c r="AY25" s="1">
        <f>IPMT($D$15,AY22,$DS$22,$D$14)</f>
        <v>-880.6766532116643</v>
      </c>
      <c r="AZ25" s="1">
        <f>IPMT($D$15,AZ22,$DS$22,$D$14)</f>
        <v>-870.01121606394474</v>
      </c>
      <c r="BA25" s="1">
        <f>IPMT($D$15,BA22,$DS$22,$D$14)</f>
        <v>-859.30995193527326</v>
      </c>
      <c r="BB25" s="1">
        <f>IPMT($D$15,BB22,$DS$22,$D$14)</f>
        <v>-848.5727404768495</v>
      </c>
      <c r="BC25" s="1">
        <f>IPMT($D$15,BC22,$DS$22,$D$14)</f>
        <v>-837.7994609356017</v>
      </c>
      <c r="BD25" s="1">
        <f>IPMT($D$15,BD22,$DS$22,$D$14)</f>
        <v>-826.98999215282834</v>
      </c>
      <c r="BE25" s="1">
        <f>IPMT($D$15,BE22,$DS$22,$D$14)</f>
        <v>-816.14421256283549</v>
      </c>
      <c r="BF25" s="1">
        <f>IPMT($D$15,BF22,$DS$22,$D$14)</f>
        <v>-805.26200019156988</v>
      </c>
      <c r="BG25" s="1">
        <f>IPMT($D$15,BG22,$DS$22,$D$14)</f>
        <v>-794.34323265524711</v>
      </c>
      <c r="BH25" s="1">
        <f>IPMT($D$15,BH22,$DS$22,$D$14)</f>
        <v>-783.38778715897524</v>
      </c>
      <c r="BI25" s="1">
        <f>IPMT($D$15,BI22,$DS$22,$D$14)</f>
        <v>-772.39554049537378</v>
      </c>
      <c r="BJ25" s="1">
        <f>IPMT($D$15,BJ22,$DS$22,$D$14)</f>
        <v>-761.36636904318834</v>
      </c>
      <c r="BK25" s="1">
        <f>IPMT($D$15,BK22,$DS$22,$D$14)</f>
        <v>-750.30014876589951</v>
      </c>
      <c r="BL25" s="1">
        <f>IPMT($D$15,BL22,$DS$22,$D$14)</f>
        <v>-739.19675521032946</v>
      </c>
      <c r="BM25" s="1">
        <f>IPMT($D$15,BM22,$DS$22,$D$14)</f>
        <v>-728.05606350524045</v>
      </c>
      <c r="BN25" s="1">
        <f>IPMT($D$15,BN22,$DS$22,$D$14)</f>
        <v>-716.87794835993247</v>
      </c>
      <c r="BO25" s="1">
        <f>IPMT($D$15,BO22,$DS$22,$D$14)</f>
        <v>-705.66228406283165</v>
      </c>
      <c r="BP25" s="1">
        <f>IPMT($D$15,BP22,$DS$22,$D$14)</f>
        <v>-694.40894448007998</v>
      </c>
      <c r="BQ25" s="1">
        <f>IPMT($D$15,BQ22,$DS$22,$D$14)</f>
        <v>-683.11780305411287</v>
      </c>
      <c r="BR25" s="1">
        <f>IPMT($D$15,BR22,$DS$22,$D$14)</f>
        <v>-671.78873280223934</v>
      </c>
      <c r="BS25" s="1">
        <f>IPMT($D$15,BS22,$DS$22,$D$14)</f>
        <v>-660.42160631521119</v>
      </c>
      <c r="BT25" s="1">
        <f>IPMT($D$15,BT22,$DS$22,$D$14)</f>
        <v>-649.01629575579193</v>
      </c>
      <c r="BU25" s="1">
        <f>IPMT($D$15,BU22,$DS$22,$D$14)</f>
        <v>-637.57267285731882</v>
      </c>
      <c r="BV25" s="1">
        <f>IPMT($D$15,BV22,$DS$22,$D$14)</f>
        <v>-626.09060892225909</v>
      </c>
      <c r="BW25" s="1">
        <f>IPMT($D$15,BW22,$DS$22,$D$14)</f>
        <v>-614.56997482076417</v>
      </c>
      <c r="BX25" s="1">
        <f>IPMT($D$15,BX22,$DS$22,$D$14)</f>
        <v>-603.01064098921665</v>
      </c>
      <c r="BY25" s="1">
        <f>IPMT($D$15,BY22,$DS$22,$D$14)</f>
        <v>-591.41247742877329</v>
      </c>
      <c r="BZ25" s="1">
        <f>IPMT($D$15,BZ22,$DS$22,$D$14)</f>
        <v>-579.77535370390319</v>
      </c>
      <c r="CA25" s="1">
        <f>IPMT($D$15,CA22,$DS$22,$D$14)</f>
        <v>-568.09913894092062</v>
      </c>
      <c r="CB25" s="1">
        <f>IPMT($D$15,CB22,$DS$22,$D$14)</f>
        <v>-556.3837018265134</v>
      </c>
      <c r="CC25" s="1">
        <f>IPMT($D$15,CC22,$DS$22,$D$14)</f>
        <v>-544.628910606266</v>
      </c>
      <c r="CD25" s="1">
        <f>IPMT($D$15,CD22,$DS$22,$D$14)</f>
        <v>-532.83463308317789</v>
      </c>
      <c r="CE25" s="1">
        <f>IPMT($D$15,CE22,$DS$22,$D$14)</f>
        <v>-521.00073661617694</v>
      </c>
      <c r="CF25" s="1">
        <f>IPMT($D$15,CF22,$DS$22,$D$14)</f>
        <v>-509.12708811862723</v>
      </c>
      <c r="CG25" s="1">
        <f>IPMT($D$15,CG22,$DS$22,$D$14)</f>
        <v>-497.21355405683266</v>
      </c>
      <c r="CH25" s="1">
        <f>IPMT($D$15,CH22,$DS$22,$D$14)</f>
        <v>-485.26000044853566</v>
      </c>
      <c r="CI25" s="1">
        <f>IPMT($D$15,CI22,$DS$22,$D$14)</f>
        <v>-473.26629286140945</v>
      </c>
      <c r="CJ25" s="1">
        <f>IPMT($D$15,CJ22,$DS$22,$D$14)</f>
        <v>-461.23229641154683</v>
      </c>
      <c r="CK25" s="1">
        <f>IPMT($D$15,CK22,$DS$22,$D$14)</f>
        <v>-449.15787576194305</v>
      </c>
      <c r="CL25" s="1">
        <f>IPMT($D$15,CL22,$DS$22,$D$14)</f>
        <v>-437.0428951209737</v>
      </c>
      <c r="CM25" s="1">
        <f>IPMT($D$15,CM22,$DS$22,$D$14)</f>
        <v>-424.88721824086798</v>
      </c>
      <c r="CN25" s="1">
        <f>IPMT($D$15,CN22,$DS$22,$D$14)</f>
        <v>-412.69070841617588</v>
      </c>
      <c r="CO25" s="1">
        <f>IPMT($D$15,CO22,$DS$22,$D$14)</f>
        <v>-400.45322848223094</v>
      </c>
      <c r="CP25" s="1">
        <f>IPMT($D$15,CP22,$DS$22,$D$14)</f>
        <v>-388.17464081360794</v>
      </c>
      <c r="CQ25" s="1">
        <f>IPMT($D$15,CQ22,$DS$22,$D$14)</f>
        <v>-375.85480732257463</v>
      </c>
      <c r="CR25" s="1">
        <f>IPMT($D$15,CR22,$DS$22,$D$14)</f>
        <v>-363.49358945753949</v>
      </c>
      <c r="CS25" s="1">
        <f>IPMT($D$15,CS22,$DS$22,$D$14)</f>
        <v>-351.09084820149258</v>
      </c>
      <c r="CT25" s="1">
        <f>IPMT($D$15,CT22,$DS$22,$D$14)</f>
        <v>-338.64644407044318</v>
      </c>
      <c r="CU25" s="1">
        <f>IPMT($D$15,CU22,$DS$22,$D$14)</f>
        <v>-326.16023711185028</v>
      </c>
      <c r="CV25" s="1">
        <f>IPMT($D$15,CV22,$DS$22,$D$14)</f>
        <v>-313.6320869030489</v>
      </c>
      <c r="CW25" s="1">
        <f>IPMT($D$15,CW22,$DS$22,$D$14)</f>
        <v>-301.06185254967107</v>
      </c>
      <c r="CX25" s="1">
        <f>IPMT($D$15,CX22,$DS$22,$D$14)</f>
        <v>-288.44939268406125</v>
      </c>
      <c r="CY25" s="1">
        <f>IPMT($D$15,CY22,$DS$22,$D$14)</f>
        <v>-275.79456546368613</v>
      </c>
      <c r="CZ25" s="1">
        <f>IPMT($D$15,CZ22,$DS$22,$D$14)</f>
        <v>-263.09722856954005</v>
      </c>
      <c r="DA25" s="1">
        <f>IPMT($D$15,DA22,$DS$22,$D$14)</f>
        <v>-250.35723920454362</v>
      </c>
      <c r="DB25" s="1">
        <f>IPMT($D$15,DB22,$DS$22,$D$14)</f>
        <v>-237.57445409193858</v>
      </c>
      <c r="DC25" s="1">
        <f>IPMT($D$15,DC22,$DS$22,$D$14)</f>
        <v>-224.74872947367615</v>
      </c>
      <c r="DD25" s="1">
        <f>IPMT($D$15,DD22,$DS$22,$D$14)</f>
        <v>-211.8799211088002</v>
      </c>
      <c r="DE25" s="1">
        <f>IPMT($D$15,DE22,$DS$22,$D$14)</f>
        <v>-198.96788427182523</v>
      </c>
      <c r="DF25" s="1">
        <f>IPMT($D$15,DF22,$DS$22,$D$14)</f>
        <v>-186.01247375110873</v>
      </c>
      <c r="DG25" s="1">
        <f>IPMT($D$15,DG22,$DS$22,$D$14)</f>
        <v>-173.01354384721805</v>
      </c>
      <c r="DH25" s="1">
        <f>IPMT($D$15,DH22,$DS$22,$D$14)</f>
        <v>-159.97094837129191</v>
      </c>
      <c r="DI25" s="1">
        <f>IPMT($D$15,DI22,$DS$22,$D$14)</f>
        <v>-146.88454064339621</v>
      </c>
      <c r="DJ25" s="1">
        <f>IPMT($D$15,DJ22,$DS$22,$D$14)</f>
        <v>-133.75417349087454</v>
      </c>
      <c r="DK25" s="1">
        <f>IPMT($D$15,DK22,$DS$22,$D$14)</f>
        <v>-120.57969924669305</v>
      </c>
      <c r="DL25" s="1">
        <f>IPMT($D$15,DL22,$DS$22,$D$14)</f>
        <v>-107.36096974777962</v>
      </c>
      <c r="DM25" s="1">
        <f>IPMT($D$15,DM22,$DS$22,$D$14)</f>
        <v>-94.097836333357762</v>
      </c>
      <c r="DN25" s="1">
        <f>IPMT($D$15,DN22,$DS$22,$D$14)</f>
        <v>-80.790149843274619</v>
      </c>
      <c r="DO25" s="1">
        <f>IPMT($D$15,DO22,$DS$22,$D$14)</f>
        <v>-67.437760616323558</v>
      </c>
      <c r="DP25" s="1">
        <f>IPMT($D$15,DP22,$DS$22,$D$14)</f>
        <v>-54.040518488560956</v>
      </c>
      <c r="DQ25" s="1">
        <f>IPMT($D$15,DQ22,$DS$22,$D$14)</f>
        <v>-40.598272791617511</v>
      </c>
      <c r="DR25" s="1">
        <f>IPMT($D$15,DR22,$DS$22,$D$14)</f>
        <v>-27.110872351003749</v>
      </c>
      <c r="DS25" s="1">
        <f>IPMT($D$15,DS22,$DS$22,$D$14)</f>
        <v>-13.57816548440989</v>
      </c>
      <c r="DT25">
        <v>0</v>
      </c>
    </row>
    <row r="26" spans="2:124" x14ac:dyDescent="0.2">
      <c r="B26" t="s">
        <v>6</v>
      </c>
      <c r="D26" s="1">
        <f>D24-D25</f>
        <v>-2712.0346894135928</v>
      </c>
      <c r="E26" s="1">
        <f>E24-E25</f>
        <v>-2721.1448659411144</v>
      </c>
      <c r="F26" s="1">
        <f t="shared" ref="F26:BQ26" si="2">F24-F25</f>
        <v>-2730.2856450699555</v>
      </c>
      <c r="G26" s="1">
        <f t="shared" si="2"/>
        <v>-2739.4571295993528</v>
      </c>
      <c r="H26" s="1">
        <f t="shared" si="2"/>
        <v>-2748.6594226738653</v>
      </c>
      <c r="I26" s="1">
        <f t="shared" si="2"/>
        <v>-2757.8926277845303</v>
      </c>
      <c r="J26" s="1">
        <f t="shared" si="2"/>
        <v>-2767.1568487700297</v>
      </c>
      <c r="K26" s="1">
        <f t="shared" si="2"/>
        <v>-2776.4521898178564</v>
      </c>
      <c r="L26" s="1">
        <f t="shared" si="2"/>
        <v>-2785.778755465486</v>
      </c>
      <c r="M26" s="1">
        <f t="shared" si="2"/>
        <v>-2795.1366506015547</v>
      </c>
      <c r="N26" s="1">
        <f t="shared" si="2"/>
        <v>-2804.5259804670332</v>
      </c>
      <c r="O26" s="1">
        <f t="shared" si="2"/>
        <v>-2813.946850656419</v>
      </c>
      <c r="P26" s="1">
        <f t="shared" si="2"/>
        <v>-2823.3993671189155</v>
      </c>
      <c r="Q26" s="1">
        <f t="shared" si="2"/>
        <v>-2832.8836361596291</v>
      </c>
      <c r="R26" s="1">
        <f t="shared" si="2"/>
        <v>-2842.3997644407618</v>
      </c>
      <c r="S26" s="1">
        <f t="shared" si="2"/>
        <v>-2851.9478589828122</v>
      </c>
      <c r="T26" s="1">
        <f t="shared" si="2"/>
        <v>-2861.5280271657789</v>
      </c>
      <c r="U26" s="1">
        <f t="shared" si="2"/>
        <v>-2871.1403767303668</v>
      </c>
      <c r="V26" s="1">
        <f t="shared" si="2"/>
        <v>-2880.7850157792</v>
      </c>
      <c r="W26" s="1">
        <f t="shared" si="2"/>
        <v>-2890.4620527780385</v>
      </c>
      <c r="X26" s="1">
        <f t="shared" si="2"/>
        <v>-2900.1715965569952</v>
      </c>
      <c r="Y26" s="1">
        <f t="shared" si="2"/>
        <v>-2909.9137563117629</v>
      </c>
      <c r="Z26" s="1">
        <f t="shared" si="2"/>
        <v>-2919.6886416048401</v>
      </c>
      <c r="AA26" s="1">
        <f t="shared" si="2"/>
        <v>-2929.4963623667645</v>
      </c>
      <c r="AB26" s="1">
        <f t="shared" si="2"/>
        <v>-2939.3370288973483</v>
      </c>
      <c r="AC26" s="1">
        <f t="shared" si="2"/>
        <v>-2949.2107518669191</v>
      </c>
      <c r="AD26" s="1">
        <f t="shared" si="2"/>
        <v>-2959.1176423175657</v>
      </c>
      <c r="AE26" s="1">
        <f t="shared" si="2"/>
        <v>-2969.0578116643837</v>
      </c>
      <c r="AF26" s="1">
        <f t="shared" si="2"/>
        <v>-2979.0313716967335</v>
      </c>
      <c r="AG26" s="1">
        <f t="shared" si="2"/>
        <v>-2989.038434579491</v>
      </c>
      <c r="AH26" s="1">
        <f t="shared" si="2"/>
        <v>-2999.079112854316</v>
      </c>
      <c r="AI26" s="1">
        <f t="shared" si="2"/>
        <v>-3009.1535194409125</v>
      </c>
      <c r="AJ26" s="1">
        <f t="shared" si="2"/>
        <v>-3019.2617676383006</v>
      </c>
      <c r="AK26" s="1">
        <f t="shared" si="2"/>
        <v>-3029.403971126093</v>
      </c>
      <c r="AL26" s="1">
        <f t="shared" si="2"/>
        <v>-3039.5802439657673</v>
      </c>
      <c r="AM26" s="1">
        <f t="shared" si="2"/>
        <v>-3049.7907006019555</v>
      </c>
      <c r="AN26" s="1">
        <f t="shared" si="2"/>
        <v>-3060.0354558637277</v>
      </c>
      <c r="AO26" s="1">
        <f t="shared" si="2"/>
        <v>-3070.314624965883</v>
      </c>
      <c r="AP26" s="1">
        <f t="shared" si="2"/>
        <v>-3080.6283235102474</v>
      </c>
      <c r="AQ26" s="1">
        <f t="shared" si="2"/>
        <v>-3090.9766674869725</v>
      </c>
      <c r="AR26" s="1">
        <f t="shared" si="2"/>
        <v>-3101.3597732758394</v>
      </c>
      <c r="AS26" s="1">
        <f t="shared" si="2"/>
        <v>-3111.7777576475683</v>
      </c>
      <c r="AT26" s="1">
        <f t="shared" si="2"/>
        <v>-3122.2307377651327</v>
      </c>
      <c r="AU26" s="1">
        <f t="shared" si="2"/>
        <v>-3132.718831185075</v>
      </c>
      <c r="AV26" s="1">
        <f t="shared" si="2"/>
        <v>-3143.2421558588312</v>
      </c>
      <c r="AW26" s="1">
        <f t="shared" si="2"/>
        <v>-3153.8008301340537</v>
      </c>
      <c r="AX26" s="1">
        <f t="shared" si="2"/>
        <v>-3164.3949727559457</v>
      </c>
      <c r="AY26" s="1">
        <f t="shared" si="2"/>
        <v>-3175.0247028685949</v>
      </c>
      <c r="AZ26" s="1">
        <f t="shared" si="2"/>
        <v>-3185.6901400163147</v>
      </c>
      <c r="BA26" s="1">
        <f t="shared" si="2"/>
        <v>-3196.3914041449862</v>
      </c>
      <c r="BB26" s="1">
        <f t="shared" si="2"/>
        <v>-3207.1286156034098</v>
      </c>
      <c r="BC26" s="1">
        <f t="shared" si="2"/>
        <v>-3217.9018951446578</v>
      </c>
      <c r="BD26" s="1">
        <f t="shared" si="2"/>
        <v>-3228.7113639274312</v>
      </c>
      <c r="BE26" s="1">
        <f t="shared" si="2"/>
        <v>-3239.5571435174238</v>
      </c>
      <c r="BF26" s="1">
        <f t="shared" si="2"/>
        <v>-3250.4393558886895</v>
      </c>
      <c r="BG26" s="1">
        <f t="shared" si="2"/>
        <v>-3261.3581234250123</v>
      </c>
      <c r="BH26" s="1">
        <f t="shared" si="2"/>
        <v>-3272.3135689212841</v>
      </c>
      <c r="BI26" s="1">
        <f t="shared" si="2"/>
        <v>-3283.3058155848857</v>
      </c>
      <c r="BJ26" s="1">
        <f t="shared" si="2"/>
        <v>-3294.3349870370712</v>
      </c>
      <c r="BK26" s="1">
        <f t="shared" si="2"/>
        <v>-3305.4012073143599</v>
      </c>
      <c r="BL26" s="1">
        <f t="shared" si="2"/>
        <v>-3316.5046008699301</v>
      </c>
      <c r="BM26" s="1">
        <f t="shared" si="2"/>
        <v>-3327.6452925750191</v>
      </c>
      <c r="BN26" s="1">
        <f t="shared" si="2"/>
        <v>-3338.8234077203269</v>
      </c>
      <c r="BO26" s="1">
        <f t="shared" si="2"/>
        <v>-3350.0390720174278</v>
      </c>
      <c r="BP26" s="1">
        <f t="shared" si="2"/>
        <v>-3361.2924116001795</v>
      </c>
      <c r="BQ26" s="1">
        <f t="shared" si="2"/>
        <v>-3372.5835530261465</v>
      </c>
      <c r="BR26" s="1">
        <f t="shared" ref="BR26:DR26" si="3">BR24-BR25</f>
        <v>-3383.91262327802</v>
      </c>
      <c r="BS26" s="1">
        <f t="shared" si="3"/>
        <v>-3395.2797497650481</v>
      </c>
      <c r="BT26" s="1">
        <f t="shared" si="3"/>
        <v>-3406.6850603244675</v>
      </c>
      <c r="BU26" s="1">
        <f t="shared" si="3"/>
        <v>-3418.1286832229407</v>
      </c>
      <c r="BV26" s="1">
        <f t="shared" si="3"/>
        <v>-3429.6107471580003</v>
      </c>
      <c r="BW26" s="1">
        <f t="shared" si="3"/>
        <v>-3441.1313812594954</v>
      </c>
      <c r="BX26" s="1">
        <f t="shared" si="3"/>
        <v>-3452.6907150910429</v>
      </c>
      <c r="BY26" s="1">
        <f t="shared" si="3"/>
        <v>-3464.2888786514859</v>
      </c>
      <c r="BZ26" s="1">
        <f t="shared" si="3"/>
        <v>-3475.9260023763563</v>
      </c>
      <c r="CA26" s="1">
        <f t="shared" si="3"/>
        <v>-3487.6022171393388</v>
      </c>
      <c r="CB26" s="1">
        <f t="shared" si="3"/>
        <v>-3499.3176542537458</v>
      </c>
      <c r="CC26" s="1">
        <f t="shared" si="3"/>
        <v>-3511.0724454739934</v>
      </c>
      <c r="CD26" s="1">
        <f t="shared" si="3"/>
        <v>-3522.8667229970815</v>
      </c>
      <c r="CE26" s="1">
        <f t="shared" si="3"/>
        <v>-3534.7006194640826</v>
      </c>
      <c r="CF26" s="1">
        <f t="shared" si="3"/>
        <v>-3546.5742679616319</v>
      </c>
      <c r="CG26" s="1">
        <f t="shared" si="3"/>
        <v>-3558.4878020234264</v>
      </c>
      <c r="CH26" s="1">
        <f t="shared" si="3"/>
        <v>-3570.4413556317236</v>
      </c>
      <c r="CI26" s="1">
        <f t="shared" si="3"/>
        <v>-3582.4350632188498</v>
      </c>
      <c r="CJ26" s="1">
        <f t="shared" si="3"/>
        <v>-3594.4690596687124</v>
      </c>
      <c r="CK26" s="1">
        <f t="shared" si="3"/>
        <v>-3606.5434803183161</v>
      </c>
      <c r="CL26" s="1">
        <f t="shared" si="3"/>
        <v>-3618.6584609592855</v>
      </c>
      <c r="CM26" s="1">
        <f t="shared" si="3"/>
        <v>-3630.8141378393912</v>
      </c>
      <c r="CN26" s="1">
        <f t="shared" si="3"/>
        <v>-3643.0106476640835</v>
      </c>
      <c r="CO26" s="1">
        <f t="shared" si="3"/>
        <v>-3655.2481275980285</v>
      </c>
      <c r="CP26" s="1">
        <f t="shared" si="3"/>
        <v>-3667.5267152666515</v>
      </c>
      <c r="CQ26" s="1">
        <f t="shared" si="3"/>
        <v>-3679.8465487576846</v>
      </c>
      <c r="CR26" s="1">
        <f t="shared" si="3"/>
        <v>-3692.2077666227196</v>
      </c>
      <c r="CS26" s="1">
        <f t="shared" si="3"/>
        <v>-3704.6105078787668</v>
      </c>
      <c r="CT26" s="1">
        <f t="shared" si="3"/>
        <v>-3717.0549120098162</v>
      </c>
      <c r="CU26" s="1">
        <f t="shared" si="3"/>
        <v>-3729.5411189684091</v>
      </c>
      <c r="CV26" s="1">
        <f t="shared" si="3"/>
        <v>-3742.0692691772106</v>
      </c>
      <c r="CW26" s="1">
        <f t="shared" si="3"/>
        <v>-3754.6395035305882</v>
      </c>
      <c r="CX26" s="1">
        <f t="shared" si="3"/>
        <v>-3767.2519633961979</v>
      </c>
      <c r="CY26" s="1">
        <f t="shared" si="3"/>
        <v>-3779.9067906165733</v>
      </c>
      <c r="CZ26" s="1">
        <f t="shared" si="3"/>
        <v>-3792.6041275107191</v>
      </c>
      <c r="DA26" s="1">
        <f t="shared" si="3"/>
        <v>-3805.3441168757158</v>
      </c>
      <c r="DB26" s="1">
        <f t="shared" si="3"/>
        <v>-3818.1269019883207</v>
      </c>
      <c r="DC26" s="1">
        <f t="shared" si="3"/>
        <v>-3830.9526266065832</v>
      </c>
      <c r="DD26" s="1">
        <f t="shared" si="3"/>
        <v>-3843.821434971459</v>
      </c>
      <c r="DE26" s="1">
        <f t="shared" si="3"/>
        <v>-3856.7334718084339</v>
      </c>
      <c r="DF26" s="1">
        <f t="shared" si="3"/>
        <v>-3869.6888823291506</v>
      </c>
      <c r="DG26" s="1">
        <f t="shared" si="3"/>
        <v>-3882.6878122330413</v>
      </c>
      <c r="DH26" s="1">
        <f t="shared" si="3"/>
        <v>-3895.7304077089675</v>
      </c>
      <c r="DI26" s="1">
        <f t="shared" si="3"/>
        <v>-3908.8168154368632</v>
      </c>
      <c r="DJ26" s="1">
        <f t="shared" si="3"/>
        <v>-3921.9471825893847</v>
      </c>
      <c r="DK26" s="1">
        <f t="shared" si="3"/>
        <v>-3935.1216568335662</v>
      </c>
      <c r="DL26" s="1">
        <f t="shared" si="3"/>
        <v>-3948.3403863324797</v>
      </c>
      <c r="DM26" s="1">
        <f t="shared" si="3"/>
        <v>-3961.6035197469014</v>
      </c>
      <c r="DN26" s="1">
        <f t="shared" si="3"/>
        <v>-3974.9112062369845</v>
      </c>
      <c r="DO26" s="1">
        <f t="shared" si="3"/>
        <v>-3988.2635954639359</v>
      </c>
      <c r="DP26" s="1">
        <f t="shared" si="3"/>
        <v>-4001.6608375916985</v>
      </c>
      <c r="DQ26" s="1">
        <f t="shared" si="3"/>
        <v>-4015.1030832886418</v>
      </c>
      <c r="DR26" s="1">
        <f t="shared" si="3"/>
        <v>-4028.5904837292555</v>
      </c>
      <c r="DS26" s="1">
        <f>DS24-DS25</f>
        <v>-4042.1231905958493</v>
      </c>
      <c r="DT26">
        <v>0</v>
      </c>
    </row>
    <row r="27" spans="2:124" x14ac:dyDescent="0.2">
      <c r="B27" t="s">
        <v>8</v>
      </c>
      <c r="D27" s="1">
        <f>D23+D26</f>
        <v>397287.96531058638</v>
      </c>
      <c r="E27" s="1">
        <f>E23+E26</f>
        <v>394566.82044464524</v>
      </c>
      <c r="F27" s="1">
        <f t="shared" ref="F27:BQ27" si="4">F23+F26</f>
        <v>391836.53479957528</v>
      </c>
      <c r="G27" s="1">
        <f t="shared" si="4"/>
        <v>389097.07766997593</v>
      </c>
      <c r="H27" s="1">
        <f t="shared" si="4"/>
        <v>386348.41824730206</v>
      </c>
      <c r="I27" s="1">
        <f t="shared" si="4"/>
        <v>383590.52561951755</v>
      </c>
      <c r="J27" s="1">
        <f t="shared" si="4"/>
        <v>380823.3687707475</v>
      </c>
      <c r="K27" s="1">
        <f t="shared" si="4"/>
        <v>378046.91658092965</v>
      </c>
      <c r="L27" s="1">
        <f t="shared" si="4"/>
        <v>375261.13782546419</v>
      </c>
      <c r="M27" s="1">
        <f t="shared" si="4"/>
        <v>372466.00117486261</v>
      </c>
      <c r="N27" s="1">
        <f t="shared" si="4"/>
        <v>369661.47519439558</v>
      </c>
      <c r="O27" s="1">
        <f t="shared" si="4"/>
        <v>366847.52834373916</v>
      </c>
      <c r="P27" s="1">
        <f t="shared" si="4"/>
        <v>364024.12897662027</v>
      </c>
      <c r="Q27" s="1">
        <f t="shared" si="4"/>
        <v>361191.24534046062</v>
      </c>
      <c r="R27" s="1">
        <f t="shared" si="4"/>
        <v>358348.84557601984</v>
      </c>
      <c r="S27" s="1">
        <f t="shared" si="4"/>
        <v>355496.89771703701</v>
      </c>
      <c r="T27" s="1">
        <f t="shared" si="4"/>
        <v>352635.36968987121</v>
      </c>
      <c r="U27" s="1">
        <f t="shared" si="4"/>
        <v>349764.22931314085</v>
      </c>
      <c r="V27" s="1">
        <f t="shared" si="4"/>
        <v>346883.44429736165</v>
      </c>
      <c r="W27" s="1">
        <f t="shared" si="4"/>
        <v>343992.9822445836</v>
      </c>
      <c r="X27" s="1">
        <f t="shared" si="4"/>
        <v>341092.81064802659</v>
      </c>
      <c r="Y27" s="1">
        <f t="shared" si="4"/>
        <v>338182.89689171483</v>
      </c>
      <c r="Z27" s="1">
        <f t="shared" si="4"/>
        <v>335263.20825010998</v>
      </c>
      <c r="AA27" s="1">
        <f t="shared" si="4"/>
        <v>332333.71188774321</v>
      </c>
      <c r="AB27" s="1">
        <f t="shared" si="4"/>
        <v>329394.37485884584</v>
      </c>
      <c r="AC27" s="1">
        <f t="shared" si="4"/>
        <v>326445.16410697892</v>
      </c>
      <c r="AD27" s="1">
        <f t="shared" si="4"/>
        <v>323486.04646466137</v>
      </c>
      <c r="AE27" s="1">
        <f t="shared" si="4"/>
        <v>320516.98865299701</v>
      </c>
      <c r="AF27" s="1">
        <f t="shared" si="4"/>
        <v>317537.95728130027</v>
      </c>
      <c r="AG27" s="1">
        <f t="shared" si="4"/>
        <v>314548.91884672077</v>
      </c>
      <c r="AH27" s="1">
        <f t="shared" si="4"/>
        <v>311549.83973386645</v>
      </c>
      <c r="AI27" s="1">
        <f t="shared" si="4"/>
        <v>308540.68621442554</v>
      </c>
      <c r="AJ27" s="1">
        <f t="shared" si="4"/>
        <v>305521.42444678722</v>
      </c>
      <c r="AK27" s="1">
        <f t="shared" si="4"/>
        <v>302492.02047566115</v>
      </c>
      <c r="AL27" s="1">
        <f t="shared" si="4"/>
        <v>299452.44023169536</v>
      </c>
      <c r="AM27" s="1">
        <f t="shared" si="4"/>
        <v>296402.64953109343</v>
      </c>
      <c r="AN27" s="1">
        <f t="shared" si="4"/>
        <v>293342.61407522968</v>
      </c>
      <c r="AO27" s="1">
        <f t="shared" si="4"/>
        <v>290272.29945026379</v>
      </c>
      <c r="AP27" s="1">
        <f t="shared" si="4"/>
        <v>287191.67112675356</v>
      </c>
      <c r="AQ27" s="1">
        <f t="shared" si="4"/>
        <v>284100.69445926661</v>
      </c>
      <c r="AR27" s="1">
        <f t="shared" si="4"/>
        <v>280999.33468599076</v>
      </c>
      <c r="AS27" s="1">
        <f t="shared" si="4"/>
        <v>277887.5569283432</v>
      </c>
      <c r="AT27" s="1">
        <f t="shared" si="4"/>
        <v>274765.32619057805</v>
      </c>
      <c r="AU27" s="1">
        <f t="shared" si="4"/>
        <v>271632.60735939298</v>
      </c>
      <c r="AV27" s="1">
        <f t="shared" si="4"/>
        <v>268489.36520353414</v>
      </c>
      <c r="AW27" s="1">
        <f t="shared" si="4"/>
        <v>265335.56437340006</v>
      </c>
      <c r="AX27" s="1">
        <f t="shared" si="4"/>
        <v>262171.16940064414</v>
      </c>
      <c r="AY27" s="1">
        <f t="shared" si="4"/>
        <v>258996.14469777554</v>
      </c>
      <c r="AZ27" s="1">
        <f t="shared" si="4"/>
        <v>255810.45455775922</v>
      </c>
      <c r="BA27" s="1">
        <f t="shared" si="4"/>
        <v>252614.06315361423</v>
      </c>
      <c r="BB27" s="1">
        <f t="shared" si="4"/>
        <v>249406.93453801083</v>
      </c>
      <c r="BC27" s="1">
        <f t="shared" si="4"/>
        <v>246189.03264286616</v>
      </c>
      <c r="BD27" s="1">
        <f t="shared" si="4"/>
        <v>242960.32127893873</v>
      </c>
      <c r="BE27" s="1">
        <f t="shared" si="4"/>
        <v>239720.76413542131</v>
      </c>
      <c r="BF27" s="1">
        <f t="shared" si="4"/>
        <v>236470.32477953262</v>
      </c>
      <c r="BG27" s="1">
        <f t="shared" si="4"/>
        <v>233208.9666561076</v>
      </c>
      <c r="BH27" s="1">
        <f t="shared" si="4"/>
        <v>229936.65308718631</v>
      </c>
      <c r="BI27" s="1">
        <f t="shared" si="4"/>
        <v>226653.34727160141</v>
      </c>
      <c r="BJ27" s="1">
        <f t="shared" si="4"/>
        <v>223359.01228456435</v>
      </c>
      <c r="BK27" s="1">
        <f t="shared" si="4"/>
        <v>220053.61107724998</v>
      </c>
      <c r="BL27" s="1">
        <f t="shared" si="4"/>
        <v>216737.10647638005</v>
      </c>
      <c r="BM27" s="1">
        <f t="shared" si="4"/>
        <v>213409.46118380505</v>
      </c>
      <c r="BN27" s="1">
        <f t="shared" si="4"/>
        <v>210070.63777608471</v>
      </c>
      <c r="BO27" s="1">
        <f t="shared" si="4"/>
        <v>206720.59870406729</v>
      </c>
      <c r="BP27" s="1">
        <f t="shared" si="4"/>
        <v>203359.30629246711</v>
      </c>
      <c r="BQ27" s="1">
        <f t="shared" si="4"/>
        <v>199986.72273944097</v>
      </c>
      <c r="BR27" s="1">
        <f t="shared" ref="BR27:DR27" si="5">BR23+BR26</f>
        <v>196602.81011616296</v>
      </c>
      <c r="BS27" s="1">
        <f t="shared" si="5"/>
        <v>193207.5303663979</v>
      </c>
      <c r="BT27" s="1">
        <f t="shared" si="5"/>
        <v>189800.84530607343</v>
      </c>
      <c r="BU27" s="1">
        <f t="shared" si="5"/>
        <v>186382.71662285048</v>
      </c>
      <c r="BV27" s="1">
        <f t="shared" si="5"/>
        <v>182953.10587569248</v>
      </c>
      <c r="BW27" s="1">
        <f t="shared" si="5"/>
        <v>179511.97449443297</v>
      </c>
      <c r="BX27" s="1">
        <f t="shared" si="5"/>
        <v>176059.28377934193</v>
      </c>
      <c r="BY27" s="1">
        <f t="shared" si="5"/>
        <v>172594.99490069045</v>
      </c>
      <c r="BZ27" s="1">
        <f t="shared" si="5"/>
        <v>169119.06889831409</v>
      </c>
      <c r="CA27" s="1">
        <f t="shared" si="5"/>
        <v>165631.46668117476</v>
      </c>
      <c r="CB27" s="1">
        <f t="shared" si="5"/>
        <v>162132.14902692102</v>
      </c>
      <c r="CC27" s="1">
        <f t="shared" si="5"/>
        <v>158621.07658144704</v>
      </c>
      <c r="CD27" s="1">
        <f t="shared" si="5"/>
        <v>155098.20985844996</v>
      </c>
      <c r="CE27" s="1">
        <f t="shared" si="5"/>
        <v>151563.50923898589</v>
      </c>
      <c r="CF27" s="1">
        <f t="shared" si="5"/>
        <v>148016.93497102425</v>
      </c>
      <c r="CG27" s="1">
        <f t="shared" si="5"/>
        <v>144458.44716900084</v>
      </c>
      <c r="CH27" s="1">
        <f t="shared" si="5"/>
        <v>140888.00581336912</v>
      </c>
      <c r="CI27" s="1">
        <f t="shared" si="5"/>
        <v>137305.57075015028</v>
      </c>
      <c r="CJ27" s="1">
        <f t="shared" si="5"/>
        <v>133711.10169048156</v>
      </c>
      <c r="CK27" s="1">
        <f t="shared" si="5"/>
        <v>130104.55821016325</v>
      </c>
      <c r="CL27" s="1">
        <f t="shared" si="5"/>
        <v>126485.89974920396</v>
      </c>
      <c r="CM27" s="1">
        <f t="shared" si="5"/>
        <v>122855.08561136457</v>
      </c>
      <c r="CN27" s="1">
        <f t="shared" si="5"/>
        <v>119212.07496370049</v>
      </c>
      <c r="CO27" s="1">
        <f t="shared" si="5"/>
        <v>115556.82683610247</v>
      </c>
      <c r="CP27" s="1">
        <f t="shared" si="5"/>
        <v>111889.30012083582</v>
      </c>
      <c r="CQ27" s="1">
        <f t="shared" si="5"/>
        <v>108209.45357207813</v>
      </c>
      <c r="CR27" s="1">
        <f t="shared" si="5"/>
        <v>104517.2458054554</v>
      </c>
      <c r="CS27" s="1">
        <f t="shared" si="5"/>
        <v>100812.63529757663</v>
      </c>
      <c r="CT27" s="1">
        <f t="shared" si="5"/>
        <v>97095.58038556682</v>
      </c>
      <c r="CU27" s="1">
        <f t="shared" si="5"/>
        <v>93366.039266598411</v>
      </c>
      <c r="CV27" s="1">
        <f t="shared" si="5"/>
        <v>89623.969997421198</v>
      </c>
      <c r="CW27" s="1">
        <f t="shared" si="5"/>
        <v>85869.330493890608</v>
      </c>
      <c r="CX27" s="1">
        <f t="shared" si="5"/>
        <v>82102.078530494415</v>
      </c>
      <c r="CY27" s="1">
        <f t="shared" si="5"/>
        <v>78322.171739877842</v>
      </c>
      <c r="CZ27" s="1">
        <f t="shared" si="5"/>
        <v>74529.567612367129</v>
      </c>
      <c r="DA27" s="1">
        <f t="shared" si="5"/>
        <v>70724.223495491417</v>
      </c>
      <c r="DB27" s="1">
        <f t="shared" si="5"/>
        <v>66906.096593503098</v>
      </c>
      <c r="DC27" s="1">
        <f t="shared" si="5"/>
        <v>63075.143966896518</v>
      </c>
      <c r="DD27" s="1">
        <f t="shared" si="5"/>
        <v>59231.322531925056</v>
      </c>
      <c r="DE27" s="1">
        <f t="shared" si="5"/>
        <v>55374.589060116625</v>
      </c>
      <c r="DF27" s="1">
        <f t="shared" si="5"/>
        <v>51504.900177787473</v>
      </c>
      <c r="DG27" s="1">
        <f t="shared" si="5"/>
        <v>47622.212365554435</v>
      </c>
      <c r="DH27" s="1">
        <f t="shared" si="5"/>
        <v>43726.48195784547</v>
      </c>
      <c r="DI27" s="1">
        <f t="shared" si="5"/>
        <v>39817.665142408609</v>
      </c>
      <c r="DJ27" s="1">
        <f t="shared" si="5"/>
        <v>35895.717959819223</v>
      </c>
      <c r="DK27" s="1">
        <f t="shared" si="5"/>
        <v>31960.596302985658</v>
      </c>
      <c r="DL27" s="1">
        <f t="shared" si="5"/>
        <v>28012.255916653179</v>
      </c>
      <c r="DM27" s="1">
        <f t="shared" si="5"/>
        <v>24050.652396906276</v>
      </c>
      <c r="DN27" s="1">
        <f t="shared" si="5"/>
        <v>20075.741190669291</v>
      </c>
      <c r="DO27" s="1">
        <f t="shared" si="5"/>
        <v>16087.477595205355</v>
      </c>
      <c r="DP27" s="1">
        <f t="shared" si="5"/>
        <v>12085.816757613657</v>
      </c>
      <c r="DQ27" s="1">
        <f t="shared" si="5"/>
        <v>8070.7136743250148</v>
      </c>
      <c r="DR27" s="1">
        <f t="shared" si="5"/>
        <v>4042.1231905957593</v>
      </c>
      <c r="DS27" s="1">
        <f>DS23+DS26</f>
        <v>-9.0039975475519896E-11</v>
      </c>
      <c r="DT27">
        <v>0</v>
      </c>
    </row>
    <row r="28" spans="2:124" x14ac:dyDescent="0.2">
      <c r="DT28">
        <v>0</v>
      </c>
    </row>
    <row r="29" spans="2:124" x14ac:dyDescent="0.2">
      <c r="B29" s="5" t="s">
        <v>11</v>
      </c>
      <c r="C29" s="5"/>
      <c r="D29" s="6">
        <f>-D25/D23</f>
        <v>3.3591666666666661E-3</v>
      </c>
      <c r="E29" s="6">
        <f>-E25/E23</f>
        <v>3.359166666666667E-3</v>
      </c>
      <c r="F29" s="6">
        <f t="shared" ref="F29:BP29" si="6">-F25/F23</f>
        <v>3.3591666666666661E-3</v>
      </c>
      <c r="G29" s="6">
        <f t="shared" si="6"/>
        <v>3.3591666666666661E-3</v>
      </c>
      <c r="H29" s="6">
        <f t="shared" si="6"/>
        <v>3.3591666666666666E-3</v>
      </c>
      <c r="I29" s="6">
        <f t="shared" si="6"/>
        <v>3.359166666666667E-3</v>
      </c>
      <c r="J29" s="6">
        <f t="shared" si="6"/>
        <v>3.3591666666666674E-3</v>
      </c>
      <c r="K29" s="6">
        <f t="shared" si="6"/>
        <v>3.359166666666667E-3</v>
      </c>
      <c r="L29" s="6">
        <f t="shared" si="6"/>
        <v>3.359166666666667E-3</v>
      </c>
      <c r="M29" s="6">
        <f t="shared" si="6"/>
        <v>3.3591666666666657E-3</v>
      </c>
      <c r="N29" s="6">
        <f t="shared" si="6"/>
        <v>3.3591666666666666E-3</v>
      </c>
      <c r="O29" s="6">
        <f t="shared" si="6"/>
        <v>3.359166666666667E-3</v>
      </c>
      <c r="P29" s="6">
        <f t="shared" si="6"/>
        <v>3.3591666666666674E-3</v>
      </c>
      <c r="Q29" s="6">
        <f t="shared" si="6"/>
        <v>3.3591666666666666E-3</v>
      </c>
      <c r="R29" s="6">
        <f t="shared" si="6"/>
        <v>3.3591666666666666E-3</v>
      </c>
      <c r="S29" s="6">
        <f t="shared" si="6"/>
        <v>3.359166666666667E-3</v>
      </c>
      <c r="T29" s="6">
        <f t="shared" si="6"/>
        <v>3.3591666666666674E-3</v>
      </c>
      <c r="U29" s="6">
        <f t="shared" si="6"/>
        <v>3.359166666666667E-3</v>
      </c>
      <c r="V29" s="6">
        <f t="shared" si="6"/>
        <v>3.359166666666667E-3</v>
      </c>
      <c r="W29" s="6">
        <f t="shared" si="6"/>
        <v>3.359166666666667E-3</v>
      </c>
      <c r="X29" s="6">
        <f t="shared" si="6"/>
        <v>3.3591666666666679E-3</v>
      </c>
      <c r="Y29" s="6">
        <f t="shared" si="6"/>
        <v>3.3591666666666674E-3</v>
      </c>
      <c r="Z29" s="6">
        <f t="shared" si="6"/>
        <v>3.3591666666666683E-3</v>
      </c>
      <c r="AA29" s="6">
        <f t="shared" si="6"/>
        <v>3.3591666666666679E-3</v>
      </c>
      <c r="AB29" s="6">
        <f t="shared" si="6"/>
        <v>3.3591666666666674E-3</v>
      </c>
      <c r="AC29" s="6">
        <f t="shared" si="6"/>
        <v>3.3591666666666679E-3</v>
      </c>
      <c r="AD29" s="6">
        <f t="shared" si="6"/>
        <v>3.3591666666666683E-3</v>
      </c>
      <c r="AE29" s="6">
        <f t="shared" si="6"/>
        <v>3.3591666666666683E-3</v>
      </c>
      <c r="AF29" s="6">
        <f t="shared" si="6"/>
        <v>3.359166666666667E-3</v>
      </c>
      <c r="AG29" s="6">
        <f t="shared" si="6"/>
        <v>3.3591666666666674E-3</v>
      </c>
      <c r="AH29" s="6">
        <f t="shared" si="6"/>
        <v>3.3591666666666679E-3</v>
      </c>
      <c r="AI29" s="6">
        <f t="shared" si="6"/>
        <v>3.3591666666666679E-3</v>
      </c>
      <c r="AJ29" s="6">
        <f t="shared" si="6"/>
        <v>3.3591666666666687E-3</v>
      </c>
      <c r="AK29" s="6">
        <f t="shared" si="6"/>
        <v>3.3591666666666683E-3</v>
      </c>
      <c r="AL29" s="6">
        <f t="shared" si="6"/>
        <v>3.3591666666666679E-3</v>
      </c>
      <c r="AM29" s="6">
        <f t="shared" si="6"/>
        <v>3.3591666666666679E-3</v>
      </c>
      <c r="AN29" s="6">
        <f t="shared" si="6"/>
        <v>3.3591666666666679E-3</v>
      </c>
      <c r="AO29" s="6">
        <f t="shared" si="6"/>
        <v>3.3591666666666679E-3</v>
      </c>
      <c r="AP29" s="6">
        <f t="shared" si="6"/>
        <v>3.3591666666666687E-3</v>
      </c>
      <c r="AQ29" s="6">
        <f t="shared" si="6"/>
        <v>3.3591666666666683E-3</v>
      </c>
      <c r="AR29" s="6">
        <f t="shared" si="6"/>
        <v>3.359166666666667E-3</v>
      </c>
      <c r="AS29" s="6">
        <f t="shared" si="6"/>
        <v>3.3591666666666679E-3</v>
      </c>
      <c r="AT29" s="6">
        <f t="shared" si="6"/>
        <v>3.3591666666666679E-3</v>
      </c>
      <c r="AU29" s="6">
        <f t="shared" si="6"/>
        <v>3.3591666666666687E-3</v>
      </c>
      <c r="AV29" s="6">
        <f t="shared" si="6"/>
        <v>3.3591666666666683E-3</v>
      </c>
      <c r="AW29" s="6">
        <f t="shared" si="6"/>
        <v>3.3591666666666679E-3</v>
      </c>
      <c r="AX29" s="6">
        <f t="shared" si="6"/>
        <v>3.3591666666666679E-3</v>
      </c>
      <c r="AY29" s="6">
        <f t="shared" si="6"/>
        <v>3.3591666666666687E-3</v>
      </c>
      <c r="AZ29" s="6">
        <f t="shared" si="6"/>
        <v>3.3591666666666683E-3</v>
      </c>
      <c r="BA29" s="6">
        <f t="shared" si="6"/>
        <v>3.3591666666666683E-3</v>
      </c>
      <c r="BB29" s="6">
        <f t="shared" si="6"/>
        <v>3.3591666666666683E-3</v>
      </c>
      <c r="BC29" s="6">
        <f t="shared" si="6"/>
        <v>3.3591666666666679E-3</v>
      </c>
      <c r="BD29" s="6">
        <f t="shared" si="6"/>
        <v>3.3591666666666683E-3</v>
      </c>
      <c r="BE29" s="6">
        <f t="shared" si="6"/>
        <v>3.3591666666666687E-3</v>
      </c>
      <c r="BF29" s="6">
        <f t="shared" si="6"/>
        <v>3.3591666666666687E-3</v>
      </c>
      <c r="BG29" s="6">
        <f t="shared" si="6"/>
        <v>3.3591666666666687E-3</v>
      </c>
      <c r="BH29" s="6">
        <f t="shared" si="6"/>
        <v>3.3591666666666687E-3</v>
      </c>
      <c r="BI29" s="6">
        <f t="shared" si="6"/>
        <v>3.3591666666666687E-3</v>
      </c>
      <c r="BJ29" s="6">
        <f t="shared" si="6"/>
        <v>3.3591666666666696E-3</v>
      </c>
      <c r="BK29" s="6">
        <f t="shared" si="6"/>
        <v>3.3591666666666687E-3</v>
      </c>
      <c r="BL29" s="6">
        <f t="shared" si="6"/>
        <v>3.3591666666666692E-3</v>
      </c>
      <c r="BM29" s="6">
        <f t="shared" si="6"/>
        <v>3.3591666666666687E-3</v>
      </c>
      <c r="BN29" s="6">
        <f t="shared" si="6"/>
        <v>3.35916666666667E-3</v>
      </c>
      <c r="BO29" s="6">
        <f t="shared" si="6"/>
        <v>3.3591666666666687E-3</v>
      </c>
      <c r="BP29" s="6">
        <f t="shared" si="6"/>
        <v>3.3591666666666696E-3</v>
      </c>
      <c r="BQ29" s="6">
        <f t="shared" ref="BQ29:DM29" si="7">-BQ25/BQ23</f>
        <v>3.3591666666666687E-3</v>
      </c>
      <c r="BR29" s="6">
        <f t="shared" si="7"/>
        <v>3.3591666666666696E-3</v>
      </c>
      <c r="BS29" s="6">
        <f t="shared" si="7"/>
        <v>3.3591666666666692E-3</v>
      </c>
      <c r="BT29" s="6">
        <f t="shared" si="7"/>
        <v>3.3591666666666683E-3</v>
      </c>
      <c r="BU29" s="6">
        <f t="shared" si="7"/>
        <v>3.3591666666666692E-3</v>
      </c>
      <c r="BV29" s="6">
        <f t="shared" si="7"/>
        <v>3.3591666666666696E-3</v>
      </c>
      <c r="BW29" s="6">
        <f t="shared" si="7"/>
        <v>3.3591666666666696E-3</v>
      </c>
      <c r="BX29" s="6">
        <f t="shared" si="7"/>
        <v>3.3591666666666696E-3</v>
      </c>
      <c r="BY29" s="6">
        <f t="shared" si="7"/>
        <v>3.3591666666666696E-3</v>
      </c>
      <c r="BZ29" s="6">
        <f t="shared" si="7"/>
        <v>3.3591666666666696E-3</v>
      </c>
      <c r="CA29" s="6">
        <f t="shared" si="7"/>
        <v>3.35916666666667E-3</v>
      </c>
      <c r="CB29" s="6">
        <f t="shared" si="7"/>
        <v>3.35916666666667E-3</v>
      </c>
      <c r="CC29" s="6">
        <f t="shared" si="7"/>
        <v>3.3591666666666696E-3</v>
      </c>
      <c r="CD29" s="6">
        <f t="shared" si="7"/>
        <v>3.3591666666666692E-3</v>
      </c>
      <c r="CE29" s="6">
        <f t="shared" si="7"/>
        <v>3.3591666666666696E-3</v>
      </c>
      <c r="CF29" s="6">
        <f t="shared" si="7"/>
        <v>3.3591666666666696E-3</v>
      </c>
      <c r="CG29" s="6">
        <f t="shared" si="7"/>
        <v>3.3591666666666692E-3</v>
      </c>
      <c r="CH29" s="6">
        <f t="shared" si="7"/>
        <v>3.3591666666666692E-3</v>
      </c>
      <c r="CI29" s="6">
        <f t="shared" si="7"/>
        <v>3.3591666666666692E-3</v>
      </c>
      <c r="CJ29" s="6">
        <f t="shared" si="7"/>
        <v>3.3591666666666692E-3</v>
      </c>
      <c r="CK29" s="6">
        <f t="shared" si="7"/>
        <v>3.3591666666666696E-3</v>
      </c>
      <c r="CL29" s="6">
        <f t="shared" si="7"/>
        <v>3.3591666666666692E-3</v>
      </c>
      <c r="CM29" s="6">
        <f t="shared" si="7"/>
        <v>3.3591666666666692E-3</v>
      </c>
      <c r="CN29" s="6">
        <f t="shared" si="7"/>
        <v>3.35916666666667E-3</v>
      </c>
      <c r="CO29" s="6">
        <f t="shared" si="7"/>
        <v>3.3591666666666696E-3</v>
      </c>
      <c r="CP29" s="6">
        <f t="shared" si="7"/>
        <v>3.35916666666667E-3</v>
      </c>
      <c r="CQ29" s="6">
        <f t="shared" si="7"/>
        <v>3.3591666666666696E-3</v>
      </c>
      <c r="CR29" s="6">
        <f t="shared" si="7"/>
        <v>3.35916666666667E-3</v>
      </c>
      <c r="CS29" s="6">
        <f t="shared" si="7"/>
        <v>3.3591666666666696E-3</v>
      </c>
      <c r="CT29" s="6">
        <f t="shared" si="7"/>
        <v>3.35916666666667E-3</v>
      </c>
      <c r="CU29" s="6">
        <f t="shared" si="7"/>
        <v>3.3591666666666709E-3</v>
      </c>
      <c r="CV29" s="6">
        <f t="shared" si="7"/>
        <v>3.3591666666666709E-3</v>
      </c>
      <c r="CW29" s="6">
        <f t="shared" si="7"/>
        <v>3.3591666666666709E-3</v>
      </c>
      <c r="CX29" s="6">
        <f t="shared" si="7"/>
        <v>3.3591666666666713E-3</v>
      </c>
      <c r="CY29" s="6">
        <f t="shared" si="7"/>
        <v>3.3591666666666705E-3</v>
      </c>
      <c r="CZ29" s="6">
        <f t="shared" si="7"/>
        <v>3.3591666666666718E-3</v>
      </c>
      <c r="DA29" s="6">
        <f t="shared" si="7"/>
        <v>3.3591666666666718E-3</v>
      </c>
      <c r="DB29" s="6">
        <f t="shared" si="7"/>
        <v>3.3591666666666713E-3</v>
      </c>
      <c r="DC29" s="6">
        <f t="shared" si="7"/>
        <v>3.3591666666666718E-3</v>
      </c>
      <c r="DD29" s="6">
        <f t="shared" si="7"/>
        <v>3.3591666666666718E-3</v>
      </c>
      <c r="DE29" s="6">
        <f t="shared" si="7"/>
        <v>3.3591666666666718E-3</v>
      </c>
      <c r="DF29" s="6">
        <f t="shared" si="7"/>
        <v>3.3591666666666722E-3</v>
      </c>
      <c r="DG29" s="6">
        <f t="shared" si="7"/>
        <v>3.3591666666666722E-3</v>
      </c>
      <c r="DH29" s="6">
        <f t="shared" si="7"/>
        <v>3.3591666666666731E-3</v>
      </c>
      <c r="DI29" s="6">
        <f t="shared" si="7"/>
        <v>3.3591666666666735E-3</v>
      </c>
      <c r="DJ29" s="6">
        <f t="shared" si="7"/>
        <v>3.3591666666666739E-3</v>
      </c>
      <c r="DK29" s="6">
        <f t="shared" si="7"/>
        <v>3.3591666666666752E-3</v>
      </c>
      <c r="DL29" s="6">
        <f t="shared" si="7"/>
        <v>3.3591666666666761E-3</v>
      </c>
      <c r="DM29" s="6">
        <f t="shared" si="7"/>
        <v>3.359166666666677E-3</v>
      </c>
      <c r="DN29" s="6">
        <f>-DN25/DN23</f>
        <v>3.3591666666666787E-3</v>
      </c>
      <c r="DO29" s="6">
        <f>-DO25/DO23</f>
        <v>3.3591666666666817E-3</v>
      </c>
      <c r="DP29" s="6">
        <f>-DP25/DP23</f>
        <v>3.3591666666666852E-3</v>
      </c>
      <c r="DQ29" s="6">
        <f>-DQ25/DQ23</f>
        <v>3.3591666666666917E-3</v>
      </c>
      <c r="DR29" s="6">
        <f>-DR25/DR23</f>
        <v>3.3591666666667043E-3</v>
      </c>
      <c r="DS29" s="6">
        <f>-DS25/DS23</f>
        <v>3.3591666666667416E-3</v>
      </c>
      <c r="DT29">
        <v>0</v>
      </c>
    </row>
    <row r="30" spans="2:124" x14ac:dyDescent="0.2">
      <c r="B30" s="5"/>
      <c r="C30" s="5"/>
      <c r="D30" s="7" t="b">
        <f>ROUND(D29,0)=ROUND($D$15,0)</f>
        <v>1</v>
      </c>
      <c r="E30" s="7" t="b">
        <f>ROUND(E29,0)=ROUND($D$15,0)</f>
        <v>1</v>
      </c>
      <c r="F30" s="7" t="b">
        <f>ROUND(F29,0)=ROUND($D$15,0)</f>
        <v>1</v>
      </c>
      <c r="G30" s="7" t="b">
        <f>ROUND(G29,0)=ROUND($D$15,0)</f>
        <v>1</v>
      </c>
      <c r="H30" s="7" t="b">
        <f>ROUND(H29,0)=ROUND($D$15,0)</f>
        <v>1</v>
      </c>
      <c r="I30" s="7" t="b">
        <f>ROUND(I29,0)=ROUND($D$15,0)</f>
        <v>1</v>
      </c>
      <c r="J30" s="7" t="b">
        <f>ROUND(J29,0)=ROUND($D$15,0)</f>
        <v>1</v>
      </c>
      <c r="K30" s="7" t="b">
        <f>ROUND(K29,0)=ROUND($D$15,0)</f>
        <v>1</v>
      </c>
      <c r="L30" s="7" t="b">
        <f>ROUND(L29,0)=ROUND($D$15,0)</f>
        <v>1</v>
      </c>
      <c r="M30" s="7" t="b">
        <f>ROUND(M29,0)=ROUND($D$15,0)</f>
        <v>1</v>
      </c>
      <c r="N30" s="7" t="b">
        <f>ROUND(N29,0)=ROUND($D$15,0)</f>
        <v>1</v>
      </c>
      <c r="O30" s="7" t="b">
        <f>ROUND(O29,0)=ROUND($D$15,0)</f>
        <v>1</v>
      </c>
      <c r="P30" s="7" t="b">
        <f>ROUND(P29,0)=ROUND($D$15,0)</f>
        <v>1</v>
      </c>
      <c r="Q30" s="7" t="b">
        <f>ROUND(Q29,0)=ROUND($D$15,0)</f>
        <v>1</v>
      </c>
      <c r="R30" s="7" t="b">
        <f>ROUND(R29,0)=ROUND($D$15,0)</f>
        <v>1</v>
      </c>
      <c r="S30" s="7" t="b">
        <f>ROUND(S29,0)=ROUND($D$15,0)</f>
        <v>1</v>
      </c>
      <c r="T30" s="7" t="b">
        <f>ROUND(T29,0)=ROUND($D$15,0)</f>
        <v>1</v>
      </c>
      <c r="U30" s="7" t="b">
        <f>ROUND(U29,0)=ROUND($D$15,0)</f>
        <v>1</v>
      </c>
      <c r="V30" s="7" t="b">
        <f>ROUND(V29,0)=ROUND($D$15,0)</f>
        <v>1</v>
      </c>
      <c r="W30" s="7" t="b">
        <f>ROUND(W29,0)=ROUND($D$15,0)</f>
        <v>1</v>
      </c>
      <c r="X30" s="7" t="b">
        <f>ROUND(X29,0)=ROUND($D$15,0)</f>
        <v>1</v>
      </c>
      <c r="Y30" s="7" t="b">
        <f>ROUND(Y29,0)=ROUND($D$15,0)</f>
        <v>1</v>
      </c>
      <c r="Z30" s="7" t="b">
        <f>ROUND(Z29,0)=ROUND($D$15,0)</f>
        <v>1</v>
      </c>
      <c r="AA30" s="7" t="b">
        <f>ROUND(AA29,0)=ROUND($D$15,0)</f>
        <v>1</v>
      </c>
      <c r="AB30" s="7" t="b">
        <f>ROUND(AB29,0)=ROUND($D$15,0)</f>
        <v>1</v>
      </c>
      <c r="AC30" s="7" t="b">
        <f>ROUND(AC29,0)=ROUND($D$15,0)</f>
        <v>1</v>
      </c>
      <c r="AD30" s="7" t="b">
        <f>ROUND(AD29,0)=ROUND($D$15,0)</f>
        <v>1</v>
      </c>
      <c r="AE30" s="7" t="b">
        <f>ROUND(AE29,0)=ROUND($D$15,0)</f>
        <v>1</v>
      </c>
      <c r="AF30" s="7" t="b">
        <f>ROUND(AF29,0)=ROUND($D$15,0)</f>
        <v>1</v>
      </c>
      <c r="AG30" s="7" t="b">
        <f>ROUND(AG29,0)=ROUND($D$15,0)</f>
        <v>1</v>
      </c>
      <c r="AH30" s="7" t="b">
        <f>ROUND(AH29,0)=ROUND($D$15,0)</f>
        <v>1</v>
      </c>
      <c r="AI30" s="7" t="b">
        <f>ROUND(AI29,0)=ROUND($D$15,0)</f>
        <v>1</v>
      </c>
      <c r="AJ30" s="7" t="b">
        <f>ROUND(AJ29,0)=ROUND($D$15,0)</f>
        <v>1</v>
      </c>
      <c r="AK30" s="7" t="b">
        <f>ROUND(AK29,0)=ROUND($D$15,0)</f>
        <v>1</v>
      </c>
      <c r="AL30" s="7" t="b">
        <f>ROUND(AL29,0)=ROUND($D$15,0)</f>
        <v>1</v>
      </c>
      <c r="AM30" s="7" t="b">
        <f>ROUND(AM29,0)=ROUND($D$15,0)</f>
        <v>1</v>
      </c>
      <c r="AN30" s="7" t="b">
        <f>ROUND(AN29,0)=ROUND($D$15,0)</f>
        <v>1</v>
      </c>
      <c r="AO30" s="7" t="b">
        <f>ROUND(AO29,0)=ROUND($D$15,0)</f>
        <v>1</v>
      </c>
      <c r="AP30" s="7" t="b">
        <f>ROUND(AP29,0)=ROUND($D$15,0)</f>
        <v>1</v>
      </c>
      <c r="AQ30" s="7" t="b">
        <f>ROUND(AQ29,0)=ROUND($D$15,0)</f>
        <v>1</v>
      </c>
      <c r="AR30" s="7" t="b">
        <f>ROUND(AR29,0)=ROUND($D$15,0)</f>
        <v>1</v>
      </c>
      <c r="AS30" s="7" t="b">
        <f>ROUND(AS29,0)=ROUND($D$15,0)</f>
        <v>1</v>
      </c>
      <c r="AT30" s="7" t="b">
        <f>ROUND(AT29,0)=ROUND($D$15,0)</f>
        <v>1</v>
      </c>
      <c r="AU30" s="7" t="b">
        <f>ROUND(AU29,0)=ROUND($D$15,0)</f>
        <v>1</v>
      </c>
      <c r="AV30" s="7" t="b">
        <f>ROUND(AV29,0)=ROUND($D$15,0)</f>
        <v>1</v>
      </c>
      <c r="AW30" s="7" t="b">
        <f>ROUND(AW29,0)=ROUND($D$15,0)</f>
        <v>1</v>
      </c>
      <c r="AX30" s="7" t="b">
        <f>ROUND(AX29,0)=ROUND($D$15,0)</f>
        <v>1</v>
      </c>
      <c r="AY30" s="7" t="b">
        <f>ROUND(AY29,0)=ROUND($D$15,0)</f>
        <v>1</v>
      </c>
      <c r="AZ30" s="7" t="b">
        <f>ROUND(AZ29,0)=ROUND($D$15,0)</f>
        <v>1</v>
      </c>
      <c r="BA30" s="7" t="b">
        <f>ROUND(BA29,0)=ROUND($D$15,0)</f>
        <v>1</v>
      </c>
      <c r="BB30" s="7" t="b">
        <f>ROUND(BB29,0)=ROUND($D$15,0)</f>
        <v>1</v>
      </c>
      <c r="BC30" s="7" t="b">
        <f>ROUND(BC29,0)=ROUND($D$15,0)</f>
        <v>1</v>
      </c>
      <c r="BD30" s="7" t="b">
        <f>ROUND(BD29,0)=ROUND($D$15,0)</f>
        <v>1</v>
      </c>
      <c r="BE30" s="7" t="b">
        <f>ROUND(BE29,0)=ROUND($D$15,0)</f>
        <v>1</v>
      </c>
      <c r="BF30" s="7" t="b">
        <f>ROUND(BF29,0)=ROUND($D$15,0)</f>
        <v>1</v>
      </c>
      <c r="BG30" s="7" t="b">
        <f>ROUND(BG29,0)=ROUND($D$15,0)</f>
        <v>1</v>
      </c>
      <c r="BH30" s="7" t="b">
        <f>ROUND(BH29,0)=ROUND($D$15,0)</f>
        <v>1</v>
      </c>
      <c r="BI30" s="7" t="b">
        <f>ROUND(BI29,0)=ROUND($D$15,0)</f>
        <v>1</v>
      </c>
      <c r="BJ30" s="7" t="b">
        <f>ROUND(BJ29,0)=ROUND($D$15,0)</f>
        <v>1</v>
      </c>
      <c r="BK30" s="7" t="b">
        <f>ROUND(BK29,0)=ROUND($D$15,0)</f>
        <v>1</v>
      </c>
      <c r="BL30" s="7" t="b">
        <f>ROUND(BL29,0)=ROUND($D$15,0)</f>
        <v>1</v>
      </c>
      <c r="BM30" s="7" t="b">
        <f>ROUND(BM29,0)=ROUND($D$15,0)</f>
        <v>1</v>
      </c>
      <c r="BN30" s="7" t="b">
        <f>ROUND(BN29,0)=ROUND($D$15,0)</f>
        <v>1</v>
      </c>
      <c r="BO30" s="7" t="b">
        <f>ROUND(BO29,0)=ROUND($D$15,0)</f>
        <v>1</v>
      </c>
      <c r="BP30" s="7" t="b">
        <f>ROUND(BP29,0)=ROUND($D$15,0)</f>
        <v>1</v>
      </c>
      <c r="BQ30" s="7" t="b">
        <f>ROUND(BQ29,0)=ROUND($D$15,0)</f>
        <v>1</v>
      </c>
      <c r="BR30" s="7" t="b">
        <f>ROUND(BR29,0)=ROUND($D$15,0)</f>
        <v>1</v>
      </c>
      <c r="BS30" s="7" t="b">
        <f>ROUND(BS29,0)=ROUND($D$15,0)</f>
        <v>1</v>
      </c>
      <c r="BT30" s="7" t="b">
        <f>ROUND(BT29,0)=ROUND($D$15,0)</f>
        <v>1</v>
      </c>
      <c r="BU30" s="7" t="b">
        <f>ROUND(BU29,0)=ROUND($D$15,0)</f>
        <v>1</v>
      </c>
      <c r="BV30" s="7" t="b">
        <f>ROUND(BV29,0)=ROUND($D$15,0)</f>
        <v>1</v>
      </c>
      <c r="BW30" s="7" t="b">
        <f>ROUND(BW29,0)=ROUND($D$15,0)</f>
        <v>1</v>
      </c>
      <c r="BX30" s="7" t="b">
        <f>ROUND(BX29,0)=ROUND($D$15,0)</f>
        <v>1</v>
      </c>
      <c r="BY30" s="7" t="b">
        <f>ROUND(BY29,0)=ROUND($D$15,0)</f>
        <v>1</v>
      </c>
      <c r="BZ30" s="7" t="b">
        <f>ROUND(BZ29,0)=ROUND($D$15,0)</f>
        <v>1</v>
      </c>
      <c r="CA30" s="7" t="b">
        <f>ROUND(CA29,0)=ROUND($D$15,0)</f>
        <v>1</v>
      </c>
      <c r="CB30" s="7" t="b">
        <f>ROUND(CB29,0)=ROUND($D$15,0)</f>
        <v>1</v>
      </c>
      <c r="CC30" s="7" t="b">
        <f>ROUND(CC29,0)=ROUND($D$15,0)</f>
        <v>1</v>
      </c>
      <c r="CD30" s="7" t="b">
        <f>ROUND(CD29,0)=ROUND($D$15,0)</f>
        <v>1</v>
      </c>
      <c r="CE30" s="7" t="b">
        <f>ROUND(CE29,0)=ROUND($D$15,0)</f>
        <v>1</v>
      </c>
      <c r="CF30" s="7" t="b">
        <f>ROUND(CF29,0)=ROUND($D$15,0)</f>
        <v>1</v>
      </c>
      <c r="CG30" s="7" t="b">
        <f>ROUND(CG29,0)=ROUND($D$15,0)</f>
        <v>1</v>
      </c>
      <c r="CH30" s="7" t="b">
        <f>ROUND(CH29,0)=ROUND($D$15,0)</f>
        <v>1</v>
      </c>
      <c r="CI30" s="7" t="b">
        <f>ROUND(CI29,0)=ROUND($D$15,0)</f>
        <v>1</v>
      </c>
      <c r="CJ30" s="7" t="b">
        <f>ROUND(CJ29,0)=ROUND($D$15,0)</f>
        <v>1</v>
      </c>
      <c r="CK30" s="7" t="b">
        <f>ROUND(CK29,0)=ROUND($D$15,0)</f>
        <v>1</v>
      </c>
      <c r="CL30" s="7" t="b">
        <f>ROUND(CL29,0)=ROUND($D$15,0)</f>
        <v>1</v>
      </c>
      <c r="CM30" s="7" t="b">
        <f>ROUND(CM29,0)=ROUND($D$15,0)</f>
        <v>1</v>
      </c>
      <c r="CN30" s="7" t="b">
        <f>ROUND(CN29,0)=ROUND($D$15,0)</f>
        <v>1</v>
      </c>
      <c r="CO30" s="7" t="b">
        <f>ROUND(CO29,0)=ROUND($D$15,0)</f>
        <v>1</v>
      </c>
      <c r="CP30" s="7" t="b">
        <f>ROUND(CP29,0)=ROUND($D$15,0)</f>
        <v>1</v>
      </c>
      <c r="CQ30" s="7" t="b">
        <f>ROUND(CQ29,0)=ROUND($D$15,0)</f>
        <v>1</v>
      </c>
      <c r="CR30" s="7" t="b">
        <f>ROUND(CR29,0)=ROUND($D$15,0)</f>
        <v>1</v>
      </c>
      <c r="CS30" s="7" t="b">
        <f>ROUND(CS29,0)=ROUND($D$15,0)</f>
        <v>1</v>
      </c>
      <c r="CT30" s="7" t="b">
        <f>ROUND(CT29,0)=ROUND($D$15,0)</f>
        <v>1</v>
      </c>
      <c r="CU30" s="7" t="b">
        <f>ROUND(CU29,0)=ROUND($D$15,0)</f>
        <v>1</v>
      </c>
      <c r="CV30" s="7" t="b">
        <f>ROUND(CV29,0)=ROUND($D$15,0)</f>
        <v>1</v>
      </c>
      <c r="CW30" s="7" t="b">
        <f>ROUND(CW29,0)=ROUND($D$15,0)</f>
        <v>1</v>
      </c>
      <c r="CX30" s="7" t="b">
        <f>ROUND(CX29,0)=ROUND($D$15,0)</f>
        <v>1</v>
      </c>
      <c r="CY30" s="7" t="b">
        <f>ROUND(CY29,0)=ROUND($D$15,0)</f>
        <v>1</v>
      </c>
      <c r="CZ30" s="7" t="b">
        <f>ROUND(CZ29,0)=ROUND($D$15,0)</f>
        <v>1</v>
      </c>
      <c r="DA30" s="7" t="b">
        <f>ROUND(DA29,0)=ROUND($D$15,0)</f>
        <v>1</v>
      </c>
      <c r="DB30" s="7" t="b">
        <f>ROUND(DB29,0)=ROUND($D$15,0)</f>
        <v>1</v>
      </c>
      <c r="DC30" s="7" t="b">
        <f>ROUND(DC29,0)=ROUND($D$15,0)</f>
        <v>1</v>
      </c>
      <c r="DD30" s="7" t="b">
        <f>ROUND(DD29,0)=ROUND($D$15,0)</f>
        <v>1</v>
      </c>
      <c r="DE30" s="7" t="b">
        <f>ROUND(DE29,0)=ROUND($D$15,0)</f>
        <v>1</v>
      </c>
      <c r="DF30" s="7" t="b">
        <f>ROUND(DF29,0)=ROUND($D$15,0)</f>
        <v>1</v>
      </c>
      <c r="DG30" s="7" t="b">
        <f>ROUND(DG29,0)=ROUND($D$15,0)</f>
        <v>1</v>
      </c>
      <c r="DH30" s="7" t="b">
        <f>ROUND(DH29,0)=ROUND($D$15,0)</f>
        <v>1</v>
      </c>
      <c r="DI30" s="7" t="b">
        <f>ROUND(DI29,0)=ROUND($D$15,0)</f>
        <v>1</v>
      </c>
      <c r="DJ30" s="7" t="b">
        <f>ROUND(DJ29,0)=ROUND($D$15,0)</f>
        <v>1</v>
      </c>
      <c r="DK30" s="7" t="b">
        <f>ROUND(DK29,0)=ROUND($D$15,0)</f>
        <v>1</v>
      </c>
      <c r="DL30" s="7" t="b">
        <f>ROUND(DL29,0)=ROUND($D$15,0)</f>
        <v>1</v>
      </c>
      <c r="DM30" s="7" t="b">
        <f>ROUND(DM29,0)=ROUND($D$15,0)</f>
        <v>1</v>
      </c>
      <c r="DN30" s="7" t="b">
        <f>ROUND(DN29,0)=ROUND($D$15,0)</f>
        <v>1</v>
      </c>
      <c r="DO30" s="7" t="b">
        <f>ROUND(DO29,0)=ROUND($D$15,0)</f>
        <v>1</v>
      </c>
      <c r="DP30" s="7" t="b">
        <f>ROUND(DP29,0)=ROUND($D$15,0)</f>
        <v>1</v>
      </c>
      <c r="DQ30" s="7" t="b">
        <f>ROUND(DQ29,0)=ROUND($D$15,0)</f>
        <v>1</v>
      </c>
      <c r="DR30" s="7" t="b">
        <f>ROUND(DR29,0)=ROUND($D$15,0)</f>
        <v>1</v>
      </c>
      <c r="DS30" s="7" t="b">
        <f>ROUND(DS29,0)=ROUND($D$15,0)</f>
        <v>1</v>
      </c>
      <c r="DT30">
        <v>0</v>
      </c>
    </row>
    <row r="31" spans="2:124" x14ac:dyDescent="0.2">
      <c r="B31" s="5"/>
      <c r="C31" s="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>
        <v>0</v>
      </c>
    </row>
    <row r="32" spans="2:124" x14ac:dyDescent="0.2">
      <c r="B32" s="10" t="s">
        <v>33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>
        <v>0</v>
      </c>
    </row>
    <row r="33" spans="2:124" x14ac:dyDescent="0.2">
      <c r="B33" t="s">
        <v>29</v>
      </c>
      <c r="D33" s="12">
        <f>D9</f>
        <v>500000</v>
      </c>
      <c r="E33" s="12">
        <f>$D$33</f>
        <v>500000</v>
      </c>
      <c r="F33" s="12">
        <f t="shared" ref="F33:BQ33" si="8">$D$33</f>
        <v>500000</v>
      </c>
      <c r="G33" s="12">
        <f t="shared" si="8"/>
        <v>500000</v>
      </c>
      <c r="H33" s="12">
        <f t="shared" si="8"/>
        <v>500000</v>
      </c>
      <c r="I33" s="12">
        <f t="shared" si="8"/>
        <v>500000</v>
      </c>
      <c r="J33" s="12">
        <f t="shared" si="8"/>
        <v>500000</v>
      </c>
      <c r="K33" s="12">
        <f t="shared" si="8"/>
        <v>500000</v>
      </c>
      <c r="L33" s="12">
        <f t="shared" si="8"/>
        <v>500000</v>
      </c>
      <c r="M33" s="12">
        <f t="shared" si="8"/>
        <v>500000</v>
      </c>
      <c r="N33" s="12">
        <f t="shared" si="8"/>
        <v>500000</v>
      </c>
      <c r="O33" s="12">
        <f t="shared" si="8"/>
        <v>500000</v>
      </c>
      <c r="P33" s="12">
        <f t="shared" si="8"/>
        <v>500000</v>
      </c>
      <c r="Q33" s="12">
        <f t="shared" si="8"/>
        <v>500000</v>
      </c>
      <c r="R33" s="12">
        <f t="shared" si="8"/>
        <v>500000</v>
      </c>
      <c r="S33" s="12">
        <f t="shared" si="8"/>
        <v>500000</v>
      </c>
      <c r="T33" s="12">
        <f t="shared" si="8"/>
        <v>500000</v>
      </c>
      <c r="U33" s="12">
        <f t="shared" si="8"/>
        <v>500000</v>
      </c>
      <c r="V33" s="12">
        <f t="shared" si="8"/>
        <v>500000</v>
      </c>
      <c r="W33" s="12">
        <f t="shared" si="8"/>
        <v>500000</v>
      </c>
      <c r="X33" s="12">
        <f t="shared" si="8"/>
        <v>500000</v>
      </c>
      <c r="Y33" s="12">
        <f t="shared" si="8"/>
        <v>500000</v>
      </c>
      <c r="Z33" s="12">
        <f t="shared" si="8"/>
        <v>500000</v>
      </c>
      <c r="AA33" s="12">
        <f t="shared" si="8"/>
        <v>500000</v>
      </c>
      <c r="AB33" s="12">
        <f t="shared" si="8"/>
        <v>500000</v>
      </c>
      <c r="AC33" s="12">
        <f t="shared" si="8"/>
        <v>500000</v>
      </c>
      <c r="AD33" s="12">
        <f t="shared" si="8"/>
        <v>500000</v>
      </c>
      <c r="AE33" s="12">
        <f t="shared" si="8"/>
        <v>500000</v>
      </c>
      <c r="AF33" s="12">
        <f t="shared" si="8"/>
        <v>500000</v>
      </c>
      <c r="AG33" s="12">
        <f t="shared" si="8"/>
        <v>500000</v>
      </c>
      <c r="AH33" s="12">
        <f t="shared" si="8"/>
        <v>500000</v>
      </c>
      <c r="AI33" s="12">
        <f t="shared" si="8"/>
        <v>500000</v>
      </c>
      <c r="AJ33" s="12">
        <f t="shared" si="8"/>
        <v>500000</v>
      </c>
      <c r="AK33" s="12">
        <f t="shared" si="8"/>
        <v>500000</v>
      </c>
      <c r="AL33" s="12">
        <f t="shared" si="8"/>
        <v>500000</v>
      </c>
      <c r="AM33" s="12">
        <f t="shared" si="8"/>
        <v>500000</v>
      </c>
      <c r="AN33" s="12">
        <f t="shared" si="8"/>
        <v>500000</v>
      </c>
      <c r="AO33" s="12">
        <f t="shared" si="8"/>
        <v>500000</v>
      </c>
      <c r="AP33" s="12">
        <f t="shared" si="8"/>
        <v>500000</v>
      </c>
      <c r="AQ33" s="12">
        <f t="shared" si="8"/>
        <v>500000</v>
      </c>
      <c r="AR33" s="12">
        <f t="shared" si="8"/>
        <v>500000</v>
      </c>
      <c r="AS33" s="12">
        <f t="shared" si="8"/>
        <v>500000</v>
      </c>
      <c r="AT33" s="12">
        <f t="shared" si="8"/>
        <v>500000</v>
      </c>
      <c r="AU33" s="12">
        <f t="shared" si="8"/>
        <v>500000</v>
      </c>
      <c r="AV33" s="12">
        <f t="shared" si="8"/>
        <v>500000</v>
      </c>
      <c r="AW33" s="12">
        <f t="shared" si="8"/>
        <v>500000</v>
      </c>
      <c r="AX33" s="12">
        <f t="shared" si="8"/>
        <v>500000</v>
      </c>
      <c r="AY33" s="12">
        <f t="shared" si="8"/>
        <v>500000</v>
      </c>
      <c r="AZ33" s="12">
        <f t="shared" si="8"/>
        <v>500000</v>
      </c>
      <c r="BA33" s="12">
        <f t="shared" si="8"/>
        <v>500000</v>
      </c>
      <c r="BB33" s="12">
        <f t="shared" si="8"/>
        <v>500000</v>
      </c>
      <c r="BC33" s="12">
        <f t="shared" si="8"/>
        <v>500000</v>
      </c>
      <c r="BD33" s="12">
        <f t="shared" si="8"/>
        <v>500000</v>
      </c>
      <c r="BE33" s="12">
        <f t="shared" si="8"/>
        <v>500000</v>
      </c>
      <c r="BF33" s="12">
        <f t="shared" si="8"/>
        <v>500000</v>
      </c>
      <c r="BG33" s="12">
        <f t="shared" si="8"/>
        <v>500000</v>
      </c>
      <c r="BH33" s="12">
        <f t="shared" si="8"/>
        <v>500000</v>
      </c>
      <c r="BI33" s="12">
        <f t="shared" si="8"/>
        <v>500000</v>
      </c>
      <c r="BJ33" s="12">
        <f t="shared" si="8"/>
        <v>500000</v>
      </c>
      <c r="BK33" s="12">
        <f t="shared" si="8"/>
        <v>500000</v>
      </c>
      <c r="BL33" s="12">
        <f t="shared" si="8"/>
        <v>500000</v>
      </c>
      <c r="BM33" s="12">
        <f t="shared" si="8"/>
        <v>500000</v>
      </c>
      <c r="BN33" s="12">
        <f t="shared" si="8"/>
        <v>500000</v>
      </c>
      <c r="BO33" s="12">
        <f t="shared" si="8"/>
        <v>500000</v>
      </c>
      <c r="BP33" s="12">
        <f t="shared" si="8"/>
        <v>500000</v>
      </c>
      <c r="BQ33" s="12">
        <f t="shared" si="8"/>
        <v>500000</v>
      </c>
      <c r="BR33" s="12">
        <f t="shared" ref="BR33:DS33" si="9">$D$33</f>
        <v>500000</v>
      </c>
      <c r="BS33" s="12">
        <f t="shared" si="9"/>
        <v>500000</v>
      </c>
      <c r="BT33" s="12">
        <f t="shared" si="9"/>
        <v>500000</v>
      </c>
      <c r="BU33" s="12">
        <f t="shared" si="9"/>
        <v>500000</v>
      </c>
      <c r="BV33" s="12">
        <f t="shared" si="9"/>
        <v>500000</v>
      </c>
      <c r="BW33" s="12">
        <f t="shared" si="9"/>
        <v>500000</v>
      </c>
      <c r="BX33" s="12">
        <f t="shared" si="9"/>
        <v>500000</v>
      </c>
      <c r="BY33" s="12">
        <f t="shared" si="9"/>
        <v>500000</v>
      </c>
      <c r="BZ33" s="12">
        <f t="shared" si="9"/>
        <v>500000</v>
      </c>
      <c r="CA33" s="12">
        <f t="shared" si="9"/>
        <v>500000</v>
      </c>
      <c r="CB33" s="12">
        <f t="shared" si="9"/>
        <v>500000</v>
      </c>
      <c r="CC33" s="12">
        <f t="shared" si="9"/>
        <v>500000</v>
      </c>
      <c r="CD33" s="12">
        <f t="shared" si="9"/>
        <v>500000</v>
      </c>
      <c r="CE33" s="12">
        <f t="shared" si="9"/>
        <v>500000</v>
      </c>
      <c r="CF33" s="12">
        <f t="shared" si="9"/>
        <v>500000</v>
      </c>
      <c r="CG33" s="12">
        <f t="shared" si="9"/>
        <v>500000</v>
      </c>
      <c r="CH33" s="12">
        <f t="shared" si="9"/>
        <v>500000</v>
      </c>
      <c r="CI33" s="12">
        <f t="shared" si="9"/>
        <v>500000</v>
      </c>
      <c r="CJ33" s="12">
        <f t="shared" si="9"/>
        <v>500000</v>
      </c>
      <c r="CK33" s="12">
        <f t="shared" si="9"/>
        <v>500000</v>
      </c>
      <c r="CL33" s="12">
        <f t="shared" si="9"/>
        <v>500000</v>
      </c>
      <c r="CM33" s="12">
        <f t="shared" si="9"/>
        <v>500000</v>
      </c>
      <c r="CN33" s="12">
        <f t="shared" si="9"/>
        <v>500000</v>
      </c>
      <c r="CO33" s="12">
        <f t="shared" si="9"/>
        <v>500000</v>
      </c>
      <c r="CP33" s="12">
        <f t="shared" si="9"/>
        <v>500000</v>
      </c>
      <c r="CQ33" s="12">
        <f t="shared" si="9"/>
        <v>500000</v>
      </c>
      <c r="CR33" s="12">
        <f t="shared" si="9"/>
        <v>500000</v>
      </c>
      <c r="CS33" s="12">
        <f t="shared" si="9"/>
        <v>500000</v>
      </c>
      <c r="CT33" s="12">
        <f t="shared" si="9"/>
        <v>500000</v>
      </c>
      <c r="CU33" s="12">
        <f t="shared" si="9"/>
        <v>500000</v>
      </c>
      <c r="CV33" s="12">
        <f t="shared" si="9"/>
        <v>500000</v>
      </c>
      <c r="CW33" s="12">
        <f t="shared" si="9"/>
        <v>500000</v>
      </c>
      <c r="CX33" s="12">
        <f t="shared" si="9"/>
        <v>500000</v>
      </c>
      <c r="CY33" s="12">
        <f t="shared" si="9"/>
        <v>500000</v>
      </c>
      <c r="CZ33" s="12">
        <f t="shared" si="9"/>
        <v>500000</v>
      </c>
      <c r="DA33" s="12">
        <f t="shared" si="9"/>
        <v>500000</v>
      </c>
      <c r="DB33" s="12">
        <f t="shared" si="9"/>
        <v>500000</v>
      </c>
      <c r="DC33" s="12">
        <f t="shared" si="9"/>
        <v>500000</v>
      </c>
      <c r="DD33" s="12">
        <f t="shared" si="9"/>
        <v>500000</v>
      </c>
      <c r="DE33" s="12">
        <f t="shared" si="9"/>
        <v>500000</v>
      </c>
      <c r="DF33" s="12">
        <f t="shared" si="9"/>
        <v>500000</v>
      </c>
      <c r="DG33" s="12">
        <f t="shared" si="9"/>
        <v>500000</v>
      </c>
      <c r="DH33" s="12">
        <f t="shared" si="9"/>
        <v>500000</v>
      </c>
      <c r="DI33" s="12">
        <f t="shared" si="9"/>
        <v>500000</v>
      </c>
      <c r="DJ33" s="12">
        <f t="shared" si="9"/>
        <v>500000</v>
      </c>
      <c r="DK33" s="12">
        <f t="shared" si="9"/>
        <v>500000</v>
      </c>
      <c r="DL33" s="12">
        <f t="shared" si="9"/>
        <v>500000</v>
      </c>
      <c r="DM33" s="12">
        <f t="shared" si="9"/>
        <v>500000</v>
      </c>
      <c r="DN33" s="12">
        <f t="shared" si="9"/>
        <v>500000</v>
      </c>
      <c r="DO33" s="12">
        <f t="shared" si="9"/>
        <v>500000</v>
      </c>
      <c r="DP33" s="12">
        <f t="shared" si="9"/>
        <v>500000</v>
      </c>
      <c r="DQ33" s="12">
        <f t="shared" si="9"/>
        <v>500000</v>
      </c>
      <c r="DR33" s="12">
        <f t="shared" si="9"/>
        <v>500000</v>
      </c>
      <c r="DS33" s="12">
        <f t="shared" si="9"/>
        <v>500000</v>
      </c>
      <c r="DT33">
        <v>0</v>
      </c>
    </row>
    <row r="34" spans="2:124" x14ac:dyDescent="0.2">
      <c r="B34" t="s">
        <v>30</v>
      </c>
      <c r="D34" s="12">
        <f>$D$10+(SUM($D$26:D26)*-1)</f>
        <v>102712.03468941359</v>
      </c>
      <c r="E34" s="12">
        <f>$D$10+(SUM($D$26:E26)*-1)</f>
        <v>105433.17955535471</v>
      </c>
      <c r="F34" s="12">
        <f>$D$10+(SUM($D$26:F26)*-1)</f>
        <v>108163.46520042466</v>
      </c>
      <c r="G34" s="12">
        <f>$D$10+(SUM($D$26:G26)*-1)</f>
        <v>110902.92233002401</v>
      </c>
      <c r="H34" s="12">
        <f>$D$10+(SUM($D$26:H26)*-1)</f>
        <v>113651.58175269788</v>
      </c>
      <c r="I34" s="12">
        <f>$D$10+(SUM($D$26:I26)*-1)</f>
        <v>116409.47438048241</v>
      </c>
      <c r="J34" s="12">
        <f>$D$10+(SUM($D$26:J26)*-1)</f>
        <v>119176.63122925244</v>
      </c>
      <c r="K34" s="12">
        <f>$D$10+(SUM($D$26:K26)*-1)</f>
        <v>121953.08341907029</v>
      </c>
      <c r="L34" s="12">
        <f>$D$10+(SUM($D$26:L26)*-1)</f>
        <v>124738.86217453578</v>
      </c>
      <c r="M34" s="12">
        <f>$D$10+(SUM($D$26:M26)*-1)</f>
        <v>127533.99882513733</v>
      </c>
      <c r="N34" s="12">
        <f>$D$10+(SUM($D$26:N26)*-1)</f>
        <v>130338.52480560436</v>
      </c>
      <c r="O34" s="12">
        <f>$D$10+(SUM($D$26:O26)*-1)</f>
        <v>133152.47165626078</v>
      </c>
      <c r="P34" s="12">
        <f>$D$10+(SUM($D$26:P26)*-1)</f>
        <v>135975.8710233797</v>
      </c>
      <c r="Q34" s="12">
        <f>$D$10+(SUM($D$26:Q26)*-1)</f>
        <v>138808.75465953932</v>
      </c>
      <c r="R34" s="12">
        <f>$D$10+(SUM($D$26:R26)*-1)</f>
        <v>141651.1544239801</v>
      </c>
      <c r="S34" s="12">
        <f>$D$10+(SUM($D$26:S26)*-1)</f>
        <v>144503.10228296291</v>
      </c>
      <c r="T34" s="12">
        <f>$D$10+(SUM($D$26:T26)*-1)</f>
        <v>147364.63031012868</v>
      </c>
      <c r="U34" s="12">
        <f>$D$10+(SUM($D$26:U26)*-1)</f>
        <v>150235.77068685906</v>
      </c>
      <c r="V34" s="12">
        <f>$D$10+(SUM($D$26:V26)*-1)</f>
        <v>153116.55570263826</v>
      </c>
      <c r="W34" s="12">
        <f>$D$10+(SUM($D$26:W26)*-1)</f>
        <v>156007.01775541628</v>
      </c>
      <c r="X34" s="12">
        <f>$D$10+(SUM($D$26:X26)*-1)</f>
        <v>158907.1893519733</v>
      </c>
      <c r="Y34" s="12">
        <f>$D$10+(SUM($D$26:Y26)*-1)</f>
        <v>161817.10310828505</v>
      </c>
      <c r="Z34" s="12">
        <f>$D$10+(SUM($D$26:Z26)*-1)</f>
        <v>164736.7917498899</v>
      </c>
      <c r="AA34" s="12">
        <f>$D$10+(SUM($D$26:AA26)*-1)</f>
        <v>167666.28811225665</v>
      </c>
      <c r="AB34" s="12">
        <f>$D$10+(SUM($D$26:AB26)*-1)</f>
        <v>170605.62514115399</v>
      </c>
      <c r="AC34" s="12">
        <f>$D$10+(SUM($D$26:AC26)*-1)</f>
        <v>173554.83589302091</v>
      </c>
      <c r="AD34" s="12">
        <f>$D$10+(SUM($D$26:AD26)*-1)</f>
        <v>176513.95353533849</v>
      </c>
      <c r="AE34" s="12">
        <f>$D$10+(SUM($D$26:AE26)*-1)</f>
        <v>179483.01134700287</v>
      </c>
      <c r="AF34" s="12">
        <f>$D$10+(SUM($D$26:AF26)*-1)</f>
        <v>182462.04271869961</v>
      </c>
      <c r="AG34" s="12">
        <f>$D$10+(SUM($D$26:AG26)*-1)</f>
        <v>185451.08115327911</v>
      </c>
      <c r="AH34" s="12">
        <f>$D$10+(SUM($D$26:AH26)*-1)</f>
        <v>188450.16026613343</v>
      </c>
      <c r="AI34" s="12">
        <f>$D$10+(SUM($D$26:AI26)*-1)</f>
        <v>191459.31378557434</v>
      </c>
      <c r="AJ34" s="12">
        <f>$D$10+(SUM($D$26:AJ26)*-1)</f>
        <v>194478.57555321261</v>
      </c>
      <c r="AK34" s="12">
        <f>$D$10+(SUM($D$26:AK26)*-1)</f>
        <v>197507.97952433873</v>
      </c>
      <c r="AL34" s="12">
        <f>$D$10+(SUM($D$26:AL26)*-1)</f>
        <v>200547.55976830449</v>
      </c>
      <c r="AM34" s="12">
        <f>$D$10+(SUM($D$26:AM26)*-1)</f>
        <v>203597.35046890646</v>
      </c>
      <c r="AN34" s="12">
        <f>$D$10+(SUM($D$26:AN26)*-1)</f>
        <v>206657.38592477018</v>
      </c>
      <c r="AO34" s="12">
        <f>$D$10+(SUM($D$26:AO26)*-1)</f>
        <v>209727.70054973607</v>
      </c>
      <c r="AP34" s="12">
        <f>$D$10+(SUM($D$26:AP26)*-1)</f>
        <v>212808.32887324633</v>
      </c>
      <c r="AQ34" s="12">
        <f>$D$10+(SUM($D$26:AQ26)*-1)</f>
        <v>215899.30554073327</v>
      </c>
      <c r="AR34" s="12">
        <f>$D$10+(SUM($D$26:AR26)*-1)</f>
        <v>219000.66531400912</v>
      </c>
      <c r="AS34" s="12">
        <f>$D$10+(SUM($D$26:AS26)*-1)</f>
        <v>222112.44307165669</v>
      </c>
      <c r="AT34" s="12">
        <f>$D$10+(SUM($D$26:AT26)*-1)</f>
        <v>225234.67380942183</v>
      </c>
      <c r="AU34" s="12">
        <f>$D$10+(SUM($D$26:AU26)*-1)</f>
        <v>228367.39264060691</v>
      </c>
      <c r="AV34" s="12">
        <f>$D$10+(SUM($D$26:AV26)*-1)</f>
        <v>231510.63479646572</v>
      </c>
      <c r="AW34" s="12">
        <f>$D$10+(SUM($D$26:AW26)*-1)</f>
        <v>234664.43562659976</v>
      </c>
      <c r="AX34" s="12">
        <f>$D$10+(SUM($D$26:AX26)*-1)</f>
        <v>237828.83059935572</v>
      </c>
      <c r="AY34" s="12">
        <f>$D$10+(SUM($D$26:AY26)*-1)</f>
        <v>241003.85530222431</v>
      </c>
      <c r="AZ34" s="12">
        <f>$D$10+(SUM($D$26:AZ26)*-1)</f>
        <v>244189.54544224063</v>
      </c>
      <c r="BA34" s="12">
        <f>$D$10+(SUM($D$26:BA26)*-1)</f>
        <v>247385.93684638562</v>
      </c>
      <c r="BB34" s="12">
        <f>$D$10+(SUM($D$26:BB26)*-1)</f>
        <v>250593.06546198903</v>
      </c>
      <c r="BC34" s="12">
        <f>$D$10+(SUM($D$26:BC26)*-1)</f>
        <v>253810.96735713369</v>
      </c>
      <c r="BD34" s="12">
        <f>$D$10+(SUM($D$26:BD26)*-1)</f>
        <v>257039.67872106112</v>
      </c>
      <c r="BE34" s="12">
        <f>$D$10+(SUM($D$26:BE26)*-1)</f>
        <v>260279.23586457854</v>
      </c>
      <c r="BF34" s="12">
        <f>$D$10+(SUM($D$26:BF26)*-1)</f>
        <v>263529.67522046727</v>
      </c>
      <c r="BG34" s="12">
        <f>$D$10+(SUM($D$26:BG26)*-1)</f>
        <v>266791.03334389225</v>
      </c>
      <c r="BH34" s="12">
        <f>$D$10+(SUM($D$26:BH26)*-1)</f>
        <v>270063.34691281355</v>
      </c>
      <c r="BI34" s="12">
        <f>$D$10+(SUM($D$26:BI26)*-1)</f>
        <v>273346.65272839845</v>
      </c>
      <c r="BJ34" s="12">
        <f>$D$10+(SUM($D$26:BJ26)*-1)</f>
        <v>276640.98771543551</v>
      </c>
      <c r="BK34" s="12">
        <f>$D$10+(SUM($D$26:BK26)*-1)</f>
        <v>279946.3889227499</v>
      </c>
      <c r="BL34" s="12">
        <f>$D$10+(SUM($D$26:BL26)*-1)</f>
        <v>283262.8935236198</v>
      </c>
      <c r="BM34" s="12">
        <f>$D$10+(SUM($D$26:BM26)*-1)</f>
        <v>286590.53881619481</v>
      </c>
      <c r="BN34" s="12">
        <f>$D$10+(SUM($D$26:BN26)*-1)</f>
        <v>289929.36222391517</v>
      </c>
      <c r="BO34" s="12">
        <f>$D$10+(SUM($D$26:BO26)*-1)</f>
        <v>293279.40129593259</v>
      </c>
      <c r="BP34" s="12">
        <f>$D$10+(SUM($D$26:BP26)*-1)</f>
        <v>296640.69370753272</v>
      </c>
      <c r="BQ34" s="12">
        <f>$D$10+(SUM($D$26:BQ26)*-1)</f>
        <v>300013.27726055891</v>
      </c>
      <c r="BR34" s="12">
        <f>$D$10+(SUM($D$26:BR26)*-1)</f>
        <v>303397.18988383689</v>
      </c>
      <c r="BS34" s="12">
        <f>$D$10+(SUM($D$26:BS26)*-1)</f>
        <v>306792.46963360196</v>
      </c>
      <c r="BT34" s="12">
        <f>$D$10+(SUM($D$26:BT26)*-1)</f>
        <v>310199.15469392645</v>
      </c>
      <c r="BU34" s="12">
        <f>$D$10+(SUM($D$26:BU26)*-1)</f>
        <v>313617.28337714938</v>
      </c>
      <c r="BV34" s="12">
        <f>$D$10+(SUM($D$26:BV26)*-1)</f>
        <v>317046.89412430738</v>
      </c>
      <c r="BW34" s="12">
        <f>$D$10+(SUM($D$26:BW26)*-1)</f>
        <v>320488.02550556685</v>
      </c>
      <c r="BX34" s="12">
        <f>$D$10+(SUM($D$26:BX26)*-1)</f>
        <v>323940.71622065792</v>
      </c>
      <c r="BY34" s="12">
        <f>$D$10+(SUM($D$26:BY26)*-1)</f>
        <v>327405.00509930938</v>
      </c>
      <c r="BZ34" s="12">
        <f>$D$10+(SUM($D$26:BZ26)*-1)</f>
        <v>330880.93110168574</v>
      </c>
      <c r="CA34" s="12">
        <f>$D$10+(SUM($D$26:CA26)*-1)</f>
        <v>334368.53331882507</v>
      </c>
      <c r="CB34" s="12">
        <f>$D$10+(SUM($D$26:CB26)*-1)</f>
        <v>337867.85097307886</v>
      </c>
      <c r="CC34" s="12">
        <f>$D$10+(SUM($D$26:CC26)*-1)</f>
        <v>341378.92341855285</v>
      </c>
      <c r="CD34" s="12">
        <f>$D$10+(SUM($D$26:CD26)*-1)</f>
        <v>344901.79014154989</v>
      </c>
      <c r="CE34" s="12">
        <f>$D$10+(SUM($D$26:CE26)*-1)</f>
        <v>348436.49076101393</v>
      </c>
      <c r="CF34" s="12">
        <f>$D$10+(SUM($D$26:CF26)*-1)</f>
        <v>351983.0650289756</v>
      </c>
      <c r="CG34" s="12">
        <f>$D$10+(SUM($D$26:CG26)*-1)</f>
        <v>355541.55283099902</v>
      </c>
      <c r="CH34" s="12">
        <f>$D$10+(SUM($D$26:CH26)*-1)</f>
        <v>359111.99418663071</v>
      </c>
      <c r="CI34" s="12">
        <f>$D$10+(SUM($D$26:CI26)*-1)</f>
        <v>362694.42924984958</v>
      </c>
      <c r="CJ34" s="12">
        <f>$D$10+(SUM($D$26:CJ26)*-1)</f>
        <v>366288.89830951829</v>
      </c>
      <c r="CK34" s="12">
        <f>$D$10+(SUM($D$26:CK26)*-1)</f>
        <v>369895.44178983662</v>
      </c>
      <c r="CL34" s="12">
        <f>$D$10+(SUM($D$26:CL26)*-1)</f>
        <v>373514.10025079589</v>
      </c>
      <c r="CM34" s="12">
        <f>$D$10+(SUM($D$26:CM26)*-1)</f>
        <v>377144.91438863525</v>
      </c>
      <c r="CN34" s="12">
        <f>$D$10+(SUM($D$26:CN26)*-1)</f>
        <v>380787.92503629933</v>
      </c>
      <c r="CO34" s="12">
        <f>$D$10+(SUM($D$26:CO26)*-1)</f>
        <v>384443.17316389736</v>
      </c>
      <c r="CP34" s="12">
        <f>$D$10+(SUM($D$26:CP26)*-1)</f>
        <v>388110.69987916399</v>
      </c>
      <c r="CQ34" s="12">
        <f>$D$10+(SUM($D$26:CQ26)*-1)</f>
        <v>391790.54642792168</v>
      </c>
      <c r="CR34" s="12">
        <f>$D$10+(SUM($D$26:CR26)*-1)</f>
        <v>395482.7541945444</v>
      </c>
      <c r="CS34" s="12">
        <f>$D$10+(SUM($D$26:CS26)*-1)</f>
        <v>399187.36470242316</v>
      </c>
      <c r="CT34" s="12">
        <f>$D$10+(SUM($D$26:CT26)*-1)</f>
        <v>402904.41961443296</v>
      </c>
      <c r="CU34" s="12">
        <f>$D$10+(SUM($D$26:CU26)*-1)</f>
        <v>406633.96073340136</v>
      </c>
      <c r="CV34" s="12">
        <f>$D$10+(SUM($D$26:CV26)*-1)</f>
        <v>410376.03000257857</v>
      </c>
      <c r="CW34" s="12">
        <f>$D$10+(SUM($D$26:CW26)*-1)</f>
        <v>414130.66950610915</v>
      </c>
      <c r="CX34" s="12">
        <f>$D$10+(SUM($D$26:CX26)*-1)</f>
        <v>417897.92146950535</v>
      </c>
      <c r="CY34" s="12">
        <f>$D$10+(SUM($D$26:CY26)*-1)</f>
        <v>421677.82826012193</v>
      </c>
      <c r="CZ34" s="12">
        <f>$D$10+(SUM($D$26:CZ26)*-1)</f>
        <v>425470.43238763267</v>
      </c>
      <c r="DA34" s="12">
        <f>$D$10+(SUM($D$26:DA26)*-1)</f>
        <v>429275.77650450839</v>
      </c>
      <c r="DB34" s="12">
        <f>$D$10+(SUM($D$26:DB26)*-1)</f>
        <v>433093.90340649674</v>
      </c>
      <c r="DC34" s="12">
        <f>$D$10+(SUM($D$26:DC26)*-1)</f>
        <v>436924.85603310331</v>
      </c>
      <c r="DD34" s="12">
        <f>$D$10+(SUM($D$26:DD26)*-1)</f>
        <v>440768.67746807478</v>
      </c>
      <c r="DE34" s="12">
        <f>$D$10+(SUM($D$26:DE26)*-1)</f>
        <v>444625.41093988321</v>
      </c>
      <c r="DF34" s="12">
        <f>$D$10+(SUM($D$26:DF26)*-1)</f>
        <v>448495.09982221236</v>
      </c>
      <c r="DG34" s="12">
        <f>$D$10+(SUM($D$26:DG26)*-1)</f>
        <v>452377.78763444541</v>
      </c>
      <c r="DH34" s="12">
        <f>$D$10+(SUM($D$26:DH26)*-1)</f>
        <v>456273.51804215438</v>
      </c>
      <c r="DI34" s="12">
        <f>$D$10+(SUM($D$26:DI26)*-1)</f>
        <v>460182.33485759125</v>
      </c>
      <c r="DJ34" s="12">
        <f>$D$10+(SUM($D$26:DJ26)*-1)</f>
        <v>464104.28204018064</v>
      </c>
      <c r="DK34" s="12">
        <f>$D$10+(SUM($D$26:DK26)*-1)</f>
        <v>468039.4036970142</v>
      </c>
      <c r="DL34" s="12">
        <f>$D$10+(SUM($D$26:DL26)*-1)</f>
        <v>471987.74408334668</v>
      </c>
      <c r="DM34" s="12">
        <f>$D$10+(SUM($D$26:DM26)*-1)</f>
        <v>475949.3476030936</v>
      </c>
      <c r="DN34" s="12">
        <f>$D$10+(SUM($D$26:DN26)*-1)</f>
        <v>479924.25880933058</v>
      </c>
      <c r="DO34" s="12">
        <f>$D$10+(SUM($D$26:DO26)*-1)</f>
        <v>483912.52240479452</v>
      </c>
      <c r="DP34" s="12">
        <f>$D$10+(SUM($D$26:DP26)*-1)</f>
        <v>487914.18324238621</v>
      </c>
      <c r="DQ34" s="12">
        <f>$D$10+(SUM($D$26:DQ26)*-1)</f>
        <v>491929.28632567485</v>
      </c>
      <c r="DR34" s="12">
        <f>$D$10+(SUM($D$26:DR26)*-1)</f>
        <v>495957.87680940412</v>
      </c>
      <c r="DS34" s="12">
        <f>$D$10+(SUM($D$26:DS26)*-1)</f>
        <v>499999.99999999994</v>
      </c>
      <c r="DT34">
        <v>0</v>
      </c>
    </row>
    <row r="35" spans="2:124" x14ac:dyDescent="0.2">
      <c r="B35" t="s">
        <v>31</v>
      </c>
      <c r="D35" s="12">
        <f>D33-D34</f>
        <v>397287.96531058638</v>
      </c>
      <c r="E35" s="12">
        <f>E33-E34</f>
        <v>394566.8204446453</v>
      </c>
      <c r="F35" s="12">
        <f t="shared" ref="F35:BP35" si="10">F33-F34</f>
        <v>391836.53479957534</v>
      </c>
      <c r="G35" s="12">
        <f t="shared" si="10"/>
        <v>389097.07766997599</v>
      </c>
      <c r="H35" s="12">
        <f t="shared" si="10"/>
        <v>386348.41824730212</v>
      </c>
      <c r="I35" s="12">
        <f t="shared" si="10"/>
        <v>383590.5256195176</v>
      </c>
      <c r="J35" s="12">
        <f t="shared" si="10"/>
        <v>380823.36877074756</v>
      </c>
      <c r="K35" s="12">
        <f t="shared" si="10"/>
        <v>378046.91658092971</v>
      </c>
      <c r="L35" s="12">
        <f t="shared" si="10"/>
        <v>375261.13782546425</v>
      </c>
      <c r="M35" s="12">
        <f t="shared" si="10"/>
        <v>372466.00117486267</v>
      </c>
      <c r="N35" s="12">
        <f t="shared" si="10"/>
        <v>369661.47519439564</v>
      </c>
      <c r="O35" s="12">
        <f t="shared" si="10"/>
        <v>366847.52834373922</v>
      </c>
      <c r="P35" s="12">
        <f t="shared" si="10"/>
        <v>364024.12897662027</v>
      </c>
      <c r="Q35" s="12">
        <f t="shared" si="10"/>
        <v>361191.24534046068</v>
      </c>
      <c r="R35" s="12">
        <f t="shared" si="10"/>
        <v>358348.8455760199</v>
      </c>
      <c r="S35" s="12">
        <f t="shared" si="10"/>
        <v>355496.89771703712</v>
      </c>
      <c r="T35" s="12">
        <f t="shared" si="10"/>
        <v>352635.36968987132</v>
      </c>
      <c r="U35" s="12">
        <f t="shared" si="10"/>
        <v>349764.22931314097</v>
      </c>
      <c r="V35" s="12">
        <f t="shared" si="10"/>
        <v>346883.44429736177</v>
      </c>
      <c r="W35" s="12">
        <f t="shared" si="10"/>
        <v>343992.98224458372</v>
      </c>
      <c r="X35" s="12">
        <f t="shared" si="10"/>
        <v>341092.8106480267</v>
      </c>
      <c r="Y35" s="12">
        <f t="shared" si="10"/>
        <v>338182.89689171495</v>
      </c>
      <c r="Z35" s="12">
        <f t="shared" si="10"/>
        <v>335263.2082501101</v>
      </c>
      <c r="AA35" s="12">
        <f t="shared" si="10"/>
        <v>332333.71188774332</v>
      </c>
      <c r="AB35" s="12">
        <f t="shared" si="10"/>
        <v>329394.37485884601</v>
      </c>
      <c r="AC35" s="12">
        <f t="shared" si="10"/>
        <v>326445.16410697909</v>
      </c>
      <c r="AD35" s="12">
        <f t="shared" si="10"/>
        <v>323486.04646466149</v>
      </c>
      <c r="AE35" s="12">
        <f t="shared" si="10"/>
        <v>320516.98865299713</v>
      </c>
      <c r="AF35" s="12">
        <f t="shared" si="10"/>
        <v>317537.95728130039</v>
      </c>
      <c r="AG35" s="12">
        <f t="shared" si="10"/>
        <v>314548.91884672089</v>
      </c>
      <c r="AH35" s="12">
        <f t="shared" si="10"/>
        <v>311549.83973386657</v>
      </c>
      <c r="AI35" s="12">
        <f t="shared" si="10"/>
        <v>308540.68621442566</v>
      </c>
      <c r="AJ35" s="12">
        <f t="shared" si="10"/>
        <v>305521.42444678739</v>
      </c>
      <c r="AK35" s="12">
        <f t="shared" si="10"/>
        <v>302492.02047566127</v>
      </c>
      <c r="AL35" s="12">
        <f t="shared" si="10"/>
        <v>299452.44023169554</v>
      </c>
      <c r="AM35" s="12">
        <f t="shared" si="10"/>
        <v>296402.64953109354</v>
      </c>
      <c r="AN35" s="12">
        <f t="shared" si="10"/>
        <v>293342.61407522985</v>
      </c>
      <c r="AO35" s="12">
        <f t="shared" si="10"/>
        <v>290272.29945026396</v>
      </c>
      <c r="AP35" s="12">
        <f t="shared" si="10"/>
        <v>287191.67112675367</v>
      </c>
      <c r="AQ35" s="12">
        <f t="shared" si="10"/>
        <v>284100.69445926673</v>
      </c>
      <c r="AR35" s="12">
        <f t="shared" si="10"/>
        <v>280999.33468599088</v>
      </c>
      <c r="AS35" s="12">
        <f t="shared" si="10"/>
        <v>277887.55692834331</v>
      </c>
      <c r="AT35" s="12">
        <f t="shared" si="10"/>
        <v>274765.32619057817</v>
      </c>
      <c r="AU35" s="12">
        <f t="shared" si="10"/>
        <v>271632.60735939309</v>
      </c>
      <c r="AV35" s="12">
        <f t="shared" si="10"/>
        <v>268489.36520353425</v>
      </c>
      <c r="AW35" s="12">
        <f t="shared" si="10"/>
        <v>265335.56437340024</v>
      </c>
      <c r="AX35" s="12">
        <f t="shared" si="10"/>
        <v>262171.16940064426</v>
      </c>
      <c r="AY35" s="12">
        <f t="shared" si="10"/>
        <v>258996.14469777569</v>
      </c>
      <c r="AZ35" s="12">
        <f t="shared" si="10"/>
        <v>255810.45455775937</v>
      </c>
      <c r="BA35" s="12">
        <f t="shared" si="10"/>
        <v>252614.06315361438</v>
      </c>
      <c r="BB35" s="12">
        <f t="shared" si="10"/>
        <v>249406.93453801097</v>
      </c>
      <c r="BC35" s="12">
        <f t="shared" si="10"/>
        <v>246189.03264286631</v>
      </c>
      <c r="BD35" s="12">
        <f t="shared" si="10"/>
        <v>242960.32127893888</v>
      </c>
      <c r="BE35" s="12">
        <f t="shared" si="10"/>
        <v>239720.76413542146</v>
      </c>
      <c r="BF35" s="12">
        <f t="shared" si="10"/>
        <v>236470.32477953273</v>
      </c>
      <c r="BG35" s="12">
        <f t="shared" si="10"/>
        <v>233208.96665610775</v>
      </c>
      <c r="BH35" s="12">
        <f t="shared" si="10"/>
        <v>229936.65308718645</v>
      </c>
      <c r="BI35" s="12">
        <f t="shared" si="10"/>
        <v>226653.34727160155</v>
      </c>
      <c r="BJ35" s="12">
        <f t="shared" si="10"/>
        <v>223359.01228456449</v>
      </c>
      <c r="BK35" s="12">
        <f t="shared" si="10"/>
        <v>220053.6110772501</v>
      </c>
      <c r="BL35" s="12">
        <f t="shared" si="10"/>
        <v>216737.1064763802</v>
      </c>
      <c r="BM35" s="12">
        <f t="shared" si="10"/>
        <v>213409.46118380519</v>
      </c>
      <c r="BN35" s="12">
        <f t="shared" si="10"/>
        <v>210070.63777608483</v>
      </c>
      <c r="BO35" s="12">
        <f t="shared" si="10"/>
        <v>206720.59870406741</v>
      </c>
      <c r="BP35" s="12">
        <f t="shared" si="10"/>
        <v>203359.30629246728</v>
      </c>
      <c r="BQ35" s="12">
        <f t="shared" ref="BQ35:DR35" si="11">BQ33-BQ34</f>
        <v>199986.72273944109</v>
      </c>
      <c r="BR35" s="12">
        <f t="shared" si="11"/>
        <v>196602.81011616311</v>
      </c>
      <c r="BS35" s="12">
        <f t="shared" si="11"/>
        <v>193207.53036639804</v>
      </c>
      <c r="BT35" s="12">
        <f t="shared" si="11"/>
        <v>189800.84530607355</v>
      </c>
      <c r="BU35" s="12">
        <f t="shared" si="11"/>
        <v>186382.71662285062</v>
      </c>
      <c r="BV35" s="12">
        <f t="shared" si="11"/>
        <v>182953.10587569262</v>
      </c>
      <c r="BW35" s="12">
        <f t="shared" si="11"/>
        <v>179511.97449443315</v>
      </c>
      <c r="BX35" s="12">
        <f t="shared" si="11"/>
        <v>176059.28377934208</v>
      </c>
      <c r="BY35" s="12">
        <f t="shared" si="11"/>
        <v>172594.99490069062</v>
      </c>
      <c r="BZ35" s="12">
        <f t="shared" si="11"/>
        <v>169119.06889831426</v>
      </c>
      <c r="CA35" s="12">
        <f t="shared" si="11"/>
        <v>165631.46668117493</v>
      </c>
      <c r="CB35" s="12">
        <f t="shared" si="11"/>
        <v>162132.14902692114</v>
      </c>
      <c r="CC35" s="12">
        <f t="shared" si="11"/>
        <v>158621.07658144715</v>
      </c>
      <c r="CD35" s="12">
        <f t="shared" si="11"/>
        <v>155098.20985845011</v>
      </c>
      <c r="CE35" s="12">
        <f t="shared" si="11"/>
        <v>151563.50923898607</v>
      </c>
      <c r="CF35" s="12">
        <f t="shared" si="11"/>
        <v>148016.9349710244</v>
      </c>
      <c r="CG35" s="12">
        <f t="shared" si="11"/>
        <v>144458.44716900098</v>
      </c>
      <c r="CH35" s="12">
        <f t="shared" si="11"/>
        <v>140888.00581336929</v>
      </c>
      <c r="CI35" s="12">
        <f t="shared" si="11"/>
        <v>137305.57075015042</v>
      </c>
      <c r="CJ35" s="12">
        <f t="shared" si="11"/>
        <v>133711.10169048171</v>
      </c>
      <c r="CK35" s="12">
        <f t="shared" si="11"/>
        <v>130104.55821016338</v>
      </c>
      <c r="CL35" s="12">
        <f t="shared" si="11"/>
        <v>126485.89974920411</v>
      </c>
      <c r="CM35" s="12">
        <f t="shared" si="11"/>
        <v>122855.08561136475</v>
      </c>
      <c r="CN35" s="12">
        <f t="shared" si="11"/>
        <v>119212.07496370067</v>
      </c>
      <c r="CO35" s="12">
        <f t="shared" si="11"/>
        <v>115556.82683610264</v>
      </c>
      <c r="CP35" s="12">
        <f t="shared" si="11"/>
        <v>111889.30012083601</v>
      </c>
      <c r="CQ35" s="12">
        <f t="shared" si="11"/>
        <v>108209.45357207832</v>
      </c>
      <c r="CR35" s="12">
        <f t="shared" si="11"/>
        <v>104517.2458054556</v>
      </c>
      <c r="CS35" s="12">
        <f t="shared" si="11"/>
        <v>100812.63529757684</v>
      </c>
      <c r="CT35" s="12">
        <f t="shared" si="11"/>
        <v>97095.580385567038</v>
      </c>
      <c r="CU35" s="12">
        <f t="shared" si="11"/>
        <v>93366.039266598644</v>
      </c>
      <c r="CV35" s="12">
        <f t="shared" si="11"/>
        <v>89623.969997421431</v>
      </c>
      <c r="CW35" s="12">
        <f t="shared" si="11"/>
        <v>85869.330493890855</v>
      </c>
      <c r="CX35" s="12">
        <f t="shared" si="11"/>
        <v>82102.078530494648</v>
      </c>
      <c r="CY35" s="12">
        <f t="shared" si="11"/>
        <v>78322.171739878075</v>
      </c>
      <c r="CZ35" s="12">
        <f t="shared" si="11"/>
        <v>74529.567612367333</v>
      </c>
      <c r="DA35" s="12">
        <f t="shared" si="11"/>
        <v>70724.223495491606</v>
      </c>
      <c r="DB35" s="12">
        <f t="shared" si="11"/>
        <v>66906.096593503258</v>
      </c>
      <c r="DC35" s="12">
        <f t="shared" si="11"/>
        <v>63075.143966896692</v>
      </c>
      <c r="DD35" s="12">
        <f t="shared" si="11"/>
        <v>59231.322531925223</v>
      </c>
      <c r="DE35" s="12">
        <f t="shared" si="11"/>
        <v>55374.589060116792</v>
      </c>
      <c r="DF35" s="12">
        <f t="shared" si="11"/>
        <v>51504.90017778764</v>
      </c>
      <c r="DG35" s="12">
        <f t="shared" si="11"/>
        <v>47622.212365554587</v>
      </c>
      <c r="DH35" s="12">
        <f t="shared" si="11"/>
        <v>43726.481957845623</v>
      </c>
      <c r="DI35" s="12">
        <f t="shared" si="11"/>
        <v>39817.665142408747</v>
      </c>
      <c r="DJ35" s="12">
        <f t="shared" si="11"/>
        <v>35895.717959819362</v>
      </c>
      <c r="DK35" s="12">
        <f t="shared" si="11"/>
        <v>31960.596302985796</v>
      </c>
      <c r="DL35" s="12">
        <f t="shared" si="11"/>
        <v>28012.255916653317</v>
      </c>
      <c r="DM35" s="12">
        <f t="shared" si="11"/>
        <v>24050.6523969064</v>
      </c>
      <c r="DN35" s="12">
        <f t="shared" si="11"/>
        <v>20075.741190669418</v>
      </c>
      <c r="DO35" s="12">
        <f t="shared" si="11"/>
        <v>16087.477595205477</v>
      </c>
      <c r="DP35" s="12">
        <f t="shared" si="11"/>
        <v>12085.816757613793</v>
      </c>
      <c r="DQ35" s="12">
        <f t="shared" si="11"/>
        <v>8070.7136743251467</v>
      </c>
      <c r="DR35" s="12">
        <f t="shared" si="11"/>
        <v>4042.1231905958848</v>
      </c>
      <c r="DS35" s="12">
        <f>DS33-DS34</f>
        <v>0</v>
      </c>
      <c r="DT35">
        <v>0</v>
      </c>
    </row>
    <row r="36" spans="2:124" x14ac:dyDescent="0.2">
      <c r="B36" s="5" t="s">
        <v>32</v>
      </c>
      <c r="C36" s="5"/>
      <c r="D36" s="7" t="b">
        <f>SUM(D34:D35)=D33</f>
        <v>1</v>
      </c>
      <c r="E36" s="7" t="b">
        <f>SUM(E34:E35)=E33</f>
        <v>1</v>
      </c>
      <c r="F36" s="7" t="b">
        <f>SUM(F34:F35)=F33</f>
        <v>1</v>
      </c>
      <c r="G36" s="7" t="b">
        <f>SUM(G34:G35)=G33</f>
        <v>1</v>
      </c>
      <c r="H36" s="7" t="b">
        <f t="shared" ref="H36:BP36" si="12">SUM(H34:H35)=H33</f>
        <v>1</v>
      </c>
      <c r="I36" s="7" t="b">
        <f t="shared" si="12"/>
        <v>1</v>
      </c>
      <c r="J36" s="7" t="b">
        <f t="shared" si="12"/>
        <v>1</v>
      </c>
      <c r="K36" s="7" t="b">
        <f t="shared" si="12"/>
        <v>1</v>
      </c>
      <c r="L36" s="7" t="b">
        <f t="shared" si="12"/>
        <v>1</v>
      </c>
      <c r="M36" s="7" t="b">
        <f t="shared" si="12"/>
        <v>1</v>
      </c>
      <c r="N36" s="7" t="b">
        <f t="shared" si="12"/>
        <v>1</v>
      </c>
      <c r="O36" s="7" t="b">
        <f t="shared" si="12"/>
        <v>1</v>
      </c>
      <c r="P36" s="7" t="b">
        <f t="shared" si="12"/>
        <v>1</v>
      </c>
      <c r="Q36" s="7" t="b">
        <f t="shared" si="12"/>
        <v>1</v>
      </c>
      <c r="R36" s="7" t="b">
        <f t="shared" si="12"/>
        <v>1</v>
      </c>
      <c r="S36" s="7" t="b">
        <f t="shared" si="12"/>
        <v>1</v>
      </c>
      <c r="T36" s="7" t="b">
        <f t="shared" si="12"/>
        <v>1</v>
      </c>
      <c r="U36" s="7" t="b">
        <f t="shared" si="12"/>
        <v>1</v>
      </c>
      <c r="V36" s="7" t="b">
        <f t="shared" si="12"/>
        <v>1</v>
      </c>
      <c r="W36" s="7" t="b">
        <f t="shared" si="12"/>
        <v>1</v>
      </c>
      <c r="X36" s="7" t="b">
        <f t="shared" si="12"/>
        <v>1</v>
      </c>
      <c r="Y36" s="7" t="b">
        <f t="shared" si="12"/>
        <v>1</v>
      </c>
      <c r="Z36" s="7" t="b">
        <f t="shared" si="12"/>
        <v>1</v>
      </c>
      <c r="AA36" s="7" t="b">
        <f t="shared" si="12"/>
        <v>1</v>
      </c>
      <c r="AB36" s="7" t="b">
        <f t="shared" si="12"/>
        <v>1</v>
      </c>
      <c r="AC36" s="7" t="b">
        <f t="shared" si="12"/>
        <v>1</v>
      </c>
      <c r="AD36" s="7" t="b">
        <f t="shared" si="12"/>
        <v>1</v>
      </c>
      <c r="AE36" s="7" t="b">
        <f t="shared" si="12"/>
        <v>1</v>
      </c>
      <c r="AF36" s="7" t="b">
        <f t="shared" si="12"/>
        <v>1</v>
      </c>
      <c r="AG36" s="7" t="b">
        <f t="shared" si="12"/>
        <v>1</v>
      </c>
      <c r="AH36" s="7" t="b">
        <f t="shared" si="12"/>
        <v>1</v>
      </c>
      <c r="AI36" s="7" t="b">
        <f t="shared" si="12"/>
        <v>1</v>
      </c>
      <c r="AJ36" s="7" t="b">
        <f t="shared" si="12"/>
        <v>1</v>
      </c>
      <c r="AK36" s="7" t="b">
        <f t="shared" si="12"/>
        <v>1</v>
      </c>
      <c r="AL36" s="7" t="b">
        <f t="shared" si="12"/>
        <v>1</v>
      </c>
      <c r="AM36" s="7" t="b">
        <f t="shared" si="12"/>
        <v>1</v>
      </c>
      <c r="AN36" s="7" t="b">
        <f t="shared" si="12"/>
        <v>1</v>
      </c>
      <c r="AO36" s="7" t="b">
        <f t="shared" si="12"/>
        <v>1</v>
      </c>
      <c r="AP36" s="7" t="b">
        <f t="shared" si="12"/>
        <v>1</v>
      </c>
      <c r="AQ36" s="7" t="b">
        <f t="shared" si="12"/>
        <v>1</v>
      </c>
      <c r="AR36" s="7" t="b">
        <f t="shared" si="12"/>
        <v>1</v>
      </c>
      <c r="AS36" s="7" t="b">
        <f t="shared" si="12"/>
        <v>1</v>
      </c>
      <c r="AT36" s="7" t="b">
        <f t="shared" si="12"/>
        <v>1</v>
      </c>
      <c r="AU36" s="7" t="b">
        <f t="shared" si="12"/>
        <v>1</v>
      </c>
      <c r="AV36" s="7" t="b">
        <f t="shared" si="12"/>
        <v>1</v>
      </c>
      <c r="AW36" s="7" t="b">
        <f t="shared" si="12"/>
        <v>1</v>
      </c>
      <c r="AX36" s="7" t="b">
        <f t="shared" si="12"/>
        <v>1</v>
      </c>
      <c r="AY36" s="7" t="b">
        <f t="shared" si="12"/>
        <v>1</v>
      </c>
      <c r="AZ36" s="7" t="b">
        <f t="shared" si="12"/>
        <v>1</v>
      </c>
      <c r="BA36" s="7" t="b">
        <f t="shared" si="12"/>
        <v>1</v>
      </c>
      <c r="BB36" s="7" t="b">
        <f t="shared" si="12"/>
        <v>1</v>
      </c>
      <c r="BC36" s="7" t="b">
        <f t="shared" si="12"/>
        <v>1</v>
      </c>
      <c r="BD36" s="7" t="b">
        <f t="shared" si="12"/>
        <v>1</v>
      </c>
      <c r="BE36" s="7" t="b">
        <f t="shared" si="12"/>
        <v>1</v>
      </c>
      <c r="BF36" s="7" t="b">
        <f t="shared" si="12"/>
        <v>1</v>
      </c>
      <c r="BG36" s="7" t="b">
        <f t="shared" si="12"/>
        <v>1</v>
      </c>
      <c r="BH36" s="7" t="b">
        <f t="shared" si="12"/>
        <v>1</v>
      </c>
      <c r="BI36" s="7" t="b">
        <f t="shared" si="12"/>
        <v>1</v>
      </c>
      <c r="BJ36" s="7" t="b">
        <f t="shared" si="12"/>
        <v>1</v>
      </c>
      <c r="BK36" s="7" t="b">
        <f t="shared" si="12"/>
        <v>1</v>
      </c>
      <c r="BL36" s="7" t="b">
        <f t="shared" si="12"/>
        <v>1</v>
      </c>
      <c r="BM36" s="7" t="b">
        <f t="shared" si="12"/>
        <v>1</v>
      </c>
      <c r="BN36" s="7" t="b">
        <f t="shared" si="12"/>
        <v>1</v>
      </c>
      <c r="BO36" s="7" t="b">
        <f t="shared" si="12"/>
        <v>1</v>
      </c>
      <c r="BP36" s="7" t="b">
        <f t="shared" si="12"/>
        <v>1</v>
      </c>
      <c r="BQ36" s="7" t="b">
        <f t="shared" ref="BQ36:DS36" si="13">SUM(BQ34:BQ35)=BQ33</f>
        <v>1</v>
      </c>
      <c r="BR36" s="7" t="b">
        <f t="shared" si="13"/>
        <v>1</v>
      </c>
      <c r="BS36" s="7" t="b">
        <f t="shared" si="13"/>
        <v>1</v>
      </c>
      <c r="BT36" s="7" t="b">
        <f t="shared" si="13"/>
        <v>1</v>
      </c>
      <c r="BU36" s="7" t="b">
        <f t="shared" si="13"/>
        <v>1</v>
      </c>
      <c r="BV36" s="7" t="b">
        <f t="shared" si="13"/>
        <v>1</v>
      </c>
      <c r="BW36" s="7" t="b">
        <f t="shared" si="13"/>
        <v>1</v>
      </c>
      <c r="BX36" s="7" t="b">
        <f t="shared" si="13"/>
        <v>1</v>
      </c>
      <c r="BY36" s="7" t="b">
        <f t="shared" si="13"/>
        <v>1</v>
      </c>
      <c r="BZ36" s="7" t="b">
        <f t="shared" si="13"/>
        <v>1</v>
      </c>
      <c r="CA36" s="7" t="b">
        <f t="shared" si="13"/>
        <v>1</v>
      </c>
      <c r="CB36" s="7" t="b">
        <f t="shared" si="13"/>
        <v>1</v>
      </c>
      <c r="CC36" s="7" t="b">
        <f t="shared" si="13"/>
        <v>1</v>
      </c>
      <c r="CD36" s="7" t="b">
        <f t="shared" si="13"/>
        <v>1</v>
      </c>
      <c r="CE36" s="7" t="b">
        <f t="shared" si="13"/>
        <v>1</v>
      </c>
      <c r="CF36" s="7" t="b">
        <f t="shared" si="13"/>
        <v>1</v>
      </c>
      <c r="CG36" s="7" t="b">
        <f t="shared" si="13"/>
        <v>1</v>
      </c>
      <c r="CH36" s="7" t="b">
        <f t="shared" si="13"/>
        <v>1</v>
      </c>
      <c r="CI36" s="7" t="b">
        <f t="shared" si="13"/>
        <v>1</v>
      </c>
      <c r="CJ36" s="7" t="b">
        <f t="shared" si="13"/>
        <v>1</v>
      </c>
      <c r="CK36" s="7" t="b">
        <f t="shared" si="13"/>
        <v>1</v>
      </c>
      <c r="CL36" s="7" t="b">
        <f t="shared" si="13"/>
        <v>1</v>
      </c>
      <c r="CM36" s="7" t="b">
        <f t="shared" si="13"/>
        <v>1</v>
      </c>
      <c r="CN36" s="7" t="b">
        <f t="shared" si="13"/>
        <v>1</v>
      </c>
      <c r="CO36" s="7" t="b">
        <f t="shared" si="13"/>
        <v>1</v>
      </c>
      <c r="CP36" s="7" t="b">
        <f t="shared" si="13"/>
        <v>1</v>
      </c>
      <c r="CQ36" s="7" t="b">
        <f t="shared" si="13"/>
        <v>1</v>
      </c>
      <c r="CR36" s="7" t="b">
        <f t="shared" si="13"/>
        <v>1</v>
      </c>
      <c r="CS36" s="7" t="b">
        <f t="shared" si="13"/>
        <v>1</v>
      </c>
      <c r="CT36" s="7" t="b">
        <f t="shared" si="13"/>
        <v>1</v>
      </c>
      <c r="CU36" s="7" t="b">
        <f t="shared" si="13"/>
        <v>1</v>
      </c>
      <c r="CV36" s="7" t="b">
        <f t="shared" si="13"/>
        <v>1</v>
      </c>
      <c r="CW36" s="7" t="b">
        <f t="shared" si="13"/>
        <v>1</v>
      </c>
      <c r="CX36" s="7" t="b">
        <f t="shared" si="13"/>
        <v>1</v>
      </c>
      <c r="CY36" s="7" t="b">
        <f t="shared" si="13"/>
        <v>1</v>
      </c>
      <c r="CZ36" s="7" t="b">
        <f t="shared" si="13"/>
        <v>1</v>
      </c>
      <c r="DA36" s="7" t="b">
        <f t="shared" si="13"/>
        <v>1</v>
      </c>
      <c r="DB36" s="7" t="b">
        <f t="shared" si="13"/>
        <v>1</v>
      </c>
      <c r="DC36" s="7" t="b">
        <f t="shared" si="13"/>
        <v>1</v>
      </c>
      <c r="DD36" s="7" t="b">
        <f t="shared" si="13"/>
        <v>1</v>
      </c>
      <c r="DE36" s="7" t="b">
        <f t="shared" si="13"/>
        <v>1</v>
      </c>
      <c r="DF36" s="7" t="b">
        <f t="shared" si="13"/>
        <v>1</v>
      </c>
      <c r="DG36" s="7" t="b">
        <f t="shared" si="13"/>
        <v>1</v>
      </c>
      <c r="DH36" s="7" t="b">
        <f t="shared" si="13"/>
        <v>1</v>
      </c>
      <c r="DI36" s="7" t="b">
        <f t="shared" si="13"/>
        <v>1</v>
      </c>
      <c r="DJ36" s="7" t="b">
        <f t="shared" si="13"/>
        <v>1</v>
      </c>
      <c r="DK36" s="7" t="b">
        <f t="shared" si="13"/>
        <v>1</v>
      </c>
      <c r="DL36" s="7" t="b">
        <f t="shared" si="13"/>
        <v>1</v>
      </c>
      <c r="DM36" s="7" t="b">
        <f t="shared" si="13"/>
        <v>1</v>
      </c>
      <c r="DN36" s="7" t="b">
        <f t="shared" si="13"/>
        <v>1</v>
      </c>
      <c r="DO36" s="7" t="b">
        <f t="shared" si="13"/>
        <v>1</v>
      </c>
      <c r="DP36" s="7" t="b">
        <f t="shared" si="13"/>
        <v>1</v>
      </c>
      <c r="DQ36" s="7" t="b">
        <f t="shared" si="13"/>
        <v>1</v>
      </c>
      <c r="DR36" s="7" t="b">
        <f t="shared" si="13"/>
        <v>1</v>
      </c>
      <c r="DS36" s="7" t="b">
        <f t="shared" si="13"/>
        <v>1</v>
      </c>
      <c r="DT36">
        <v>0</v>
      </c>
    </row>
    <row r="37" spans="2:124" x14ac:dyDescent="0.2">
      <c r="B37" s="5" t="s">
        <v>39</v>
      </c>
      <c r="C37" s="5"/>
      <c r="D37" s="20">
        <f>D34/D33</f>
        <v>0.20542406937882718</v>
      </c>
      <c r="E37" s="20">
        <f t="shared" ref="E37:BP37" si="14">E34/E33</f>
        <v>0.21086635911070942</v>
      </c>
      <c r="F37" s="20">
        <f t="shared" si="14"/>
        <v>0.21632693040084933</v>
      </c>
      <c r="G37" s="20">
        <f t="shared" si="14"/>
        <v>0.22180584466004802</v>
      </c>
      <c r="H37" s="20">
        <f t="shared" si="14"/>
        <v>0.22730316350539576</v>
      </c>
      <c r="I37" s="20">
        <f t="shared" si="14"/>
        <v>0.23281894876096482</v>
      </c>
      <c r="J37" s="20">
        <f t="shared" si="14"/>
        <v>0.23835326245850488</v>
      </c>
      <c r="K37" s="20">
        <f t="shared" si="14"/>
        <v>0.24390616683814056</v>
      </c>
      <c r="L37" s="20">
        <f t="shared" si="14"/>
        <v>0.24947772434907156</v>
      </c>
      <c r="M37" s="20">
        <f t="shared" si="14"/>
        <v>0.25506799765027466</v>
      </c>
      <c r="N37" s="20">
        <f t="shared" si="14"/>
        <v>0.26067704961120874</v>
      </c>
      <c r="O37" s="20">
        <f t="shared" si="14"/>
        <v>0.26630494331252158</v>
      </c>
      <c r="P37" s="20">
        <f t="shared" si="14"/>
        <v>0.27195174204675943</v>
      </c>
      <c r="Q37" s="20">
        <f t="shared" si="14"/>
        <v>0.27761750931907864</v>
      </c>
      <c r="R37" s="20">
        <f t="shared" si="14"/>
        <v>0.2833023088479602</v>
      </c>
      <c r="S37" s="20">
        <f t="shared" si="14"/>
        <v>0.28900620456592579</v>
      </c>
      <c r="T37" s="20">
        <f t="shared" si="14"/>
        <v>0.29472926062025734</v>
      </c>
      <c r="U37" s="20">
        <f t="shared" si="14"/>
        <v>0.30047154137371812</v>
      </c>
      <c r="V37" s="20">
        <f t="shared" si="14"/>
        <v>0.30623311140527654</v>
      </c>
      <c r="W37" s="20">
        <f t="shared" si="14"/>
        <v>0.31201403551083257</v>
      </c>
      <c r="X37" s="20">
        <f t="shared" si="14"/>
        <v>0.31781437870394658</v>
      </c>
      <c r="Y37" s="20">
        <f t="shared" si="14"/>
        <v>0.32363420621657013</v>
      </c>
      <c r="Z37" s="20">
        <f t="shared" si="14"/>
        <v>0.32947358349977979</v>
      </c>
      <c r="AA37" s="20">
        <f t="shared" si="14"/>
        <v>0.33533257622451329</v>
      </c>
      <c r="AB37" s="20">
        <f t="shared" si="14"/>
        <v>0.34121125028230798</v>
      </c>
      <c r="AC37" s="20">
        <f t="shared" si="14"/>
        <v>0.3471096717860418</v>
      </c>
      <c r="AD37" s="20">
        <f t="shared" si="14"/>
        <v>0.35302790707067699</v>
      </c>
      <c r="AE37" s="20">
        <f t="shared" si="14"/>
        <v>0.35896602269400574</v>
      </c>
      <c r="AF37" s="20">
        <f t="shared" si="14"/>
        <v>0.36492408543739924</v>
      </c>
      <c r="AG37" s="20">
        <f t="shared" si="14"/>
        <v>0.3709021623065582</v>
      </c>
      <c r="AH37" s="20">
        <f t="shared" si="14"/>
        <v>0.37690032053226685</v>
      </c>
      <c r="AI37" s="20">
        <f t="shared" si="14"/>
        <v>0.3829186275711487</v>
      </c>
      <c r="AJ37" s="20">
        <f t="shared" si="14"/>
        <v>0.3889571511064252</v>
      </c>
      <c r="AK37" s="20">
        <f t="shared" si="14"/>
        <v>0.39501595904867748</v>
      </c>
      <c r="AL37" s="20">
        <f t="shared" si="14"/>
        <v>0.40109511953660898</v>
      </c>
      <c r="AM37" s="20">
        <f t="shared" si="14"/>
        <v>0.4071947009378129</v>
      </c>
      <c r="AN37" s="20">
        <f t="shared" si="14"/>
        <v>0.41331477184954035</v>
      </c>
      <c r="AO37" s="20">
        <f t="shared" si="14"/>
        <v>0.41945540109947216</v>
      </c>
      <c r="AP37" s="20">
        <f t="shared" si="14"/>
        <v>0.42561665774649265</v>
      </c>
      <c r="AQ37" s="20">
        <f t="shared" si="14"/>
        <v>0.43179861108146655</v>
      </c>
      <c r="AR37" s="20">
        <f t="shared" si="14"/>
        <v>0.43800133062801827</v>
      </c>
      <c r="AS37" s="20">
        <f t="shared" si="14"/>
        <v>0.44422488614331335</v>
      </c>
      <c r="AT37" s="20">
        <f t="shared" si="14"/>
        <v>0.45046934761884366</v>
      </c>
      <c r="AU37" s="20">
        <f t="shared" si="14"/>
        <v>0.45673478528121381</v>
      </c>
      <c r="AV37" s="20">
        <f t="shared" si="14"/>
        <v>0.46302126959293144</v>
      </c>
      <c r="AW37" s="20">
        <f t="shared" si="14"/>
        <v>0.46932887125319955</v>
      </c>
      <c r="AX37" s="20">
        <f t="shared" si="14"/>
        <v>0.47565766119871145</v>
      </c>
      <c r="AY37" s="20">
        <f t="shared" si="14"/>
        <v>0.48200771060444864</v>
      </c>
      <c r="AZ37" s="20">
        <f t="shared" si="14"/>
        <v>0.48837909088448128</v>
      </c>
      <c r="BA37" s="20">
        <f t="shared" si="14"/>
        <v>0.49477187369277126</v>
      </c>
      <c r="BB37" s="20">
        <f t="shared" si="14"/>
        <v>0.50118613092397801</v>
      </c>
      <c r="BC37" s="20">
        <f t="shared" si="14"/>
        <v>0.50762193471426742</v>
      </c>
      <c r="BD37" s="20">
        <f t="shared" si="14"/>
        <v>0.5140793574421223</v>
      </c>
      <c r="BE37" s="20">
        <f t="shared" si="14"/>
        <v>0.52055847172915704</v>
      </c>
      <c r="BF37" s="20">
        <f t="shared" si="14"/>
        <v>0.52705935044093455</v>
      </c>
      <c r="BG37" s="20">
        <f t="shared" si="14"/>
        <v>0.53358206668778452</v>
      </c>
      <c r="BH37" s="20">
        <f t="shared" si="14"/>
        <v>0.54012669382562706</v>
      </c>
      <c r="BI37" s="20">
        <f t="shared" si="14"/>
        <v>0.54669330545679684</v>
      </c>
      <c r="BJ37" s="20">
        <f t="shared" si="14"/>
        <v>0.55328197543087099</v>
      </c>
      <c r="BK37" s="20">
        <f t="shared" si="14"/>
        <v>0.55989277784549984</v>
      </c>
      <c r="BL37" s="20">
        <f t="shared" si="14"/>
        <v>0.56652578704723955</v>
      </c>
      <c r="BM37" s="20">
        <f t="shared" si="14"/>
        <v>0.57318107763238957</v>
      </c>
      <c r="BN37" s="20">
        <f t="shared" si="14"/>
        <v>0.57985872444783038</v>
      </c>
      <c r="BO37" s="20">
        <f t="shared" si="14"/>
        <v>0.58655880259186521</v>
      </c>
      <c r="BP37" s="20">
        <f t="shared" si="14"/>
        <v>0.59328138741506542</v>
      </c>
      <c r="BQ37" s="20">
        <f t="shared" ref="BQ37:DS37" si="15">BQ34/BQ33</f>
        <v>0.60002655452111786</v>
      </c>
      <c r="BR37" s="20">
        <f t="shared" si="15"/>
        <v>0.60679437976767381</v>
      </c>
      <c r="BS37" s="20">
        <f t="shared" si="15"/>
        <v>0.61358493926720392</v>
      </c>
      <c r="BT37" s="20">
        <f t="shared" si="15"/>
        <v>0.6203983093878529</v>
      </c>
      <c r="BU37" s="20">
        <f t="shared" si="15"/>
        <v>0.62723456675429878</v>
      </c>
      <c r="BV37" s="20">
        <f t="shared" si="15"/>
        <v>0.63409378824861473</v>
      </c>
      <c r="BW37" s="20">
        <f t="shared" si="15"/>
        <v>0.64097605101113375</v>
      </c>
      <c r="BX37" s="20">
        <f t="shared" si="15"/>
        <v>0.6478814324413158</v>
      </c>
      <c r="BY37" s="20">
        <f t="shared" si="15"/>
        <v>0.65481001019861873</v>
      </c>
      <c r="BZ37" s="20">
        <f t="shared" si="15"/>
        <v>0.66176186220337152</v>
      </c>
      <c r="CA37" s="20">
        <f t="shared" si="15"/>
        <v>0.66873706663765009</v>
      </c>
      <c r="CB37" s="20">
        <f t="shared" si="15"/>
        <v>0.67573570194615773</v>
      </c>
      <c r="CC37" s="20">
        <f t="shared" si="15"/>
        <v>0.68275784683710572</v>
      </c>
      <c r="CD37" s="20">
        <f t="shared" si="15"/>
        <v>0.68980358028309974</v>
      </c>
      <c r="CE37" s="20">
        <f t="shared" si="15"/>
        <v>0.69687298152202792</v>
      </c>
      <c r="CF37" s="20">
        <f t="shared" si="15"/>
        <v>0.70396613005795117</v>
      </c>
      <c r="CG37" s="20">
        <f t="shared" si="15"/>
        <v>0.71108310566199806</v>
      </c>
      <c r="CH37" s="20">
        <f t="shared" si="15"/>
        <v>0.7182239883732614</v>
      </c>
      <c r="CI37" s="20">
        <f t="shared" si="15"/>
        <v>0.72538885849969914</v>
      </c>
      <c r="CJ37" s="20">
        <f t="shared" si="15"/>
        <v>0.73257779661903655</v>
      </c>
      <c r="CK37" s="20">
        <f t="shared" si="15"/>
        <v>0.73979088357967326</v>
      </c>
      <c r="CL37" s="20">
        <f t="shared" si="15"/>
        <v>0.7470282005015918</v>
      </c>
      <c r="CM37" s="20">
        <f t="shared" si="15"/>
        <v>0.75428982877727047</v>
      </c>
      <c r="CN37" s="20">
        <f t="shared" si="15"/>
        <v>0.76157585007259865</v>
      </c>
      <c r="CO37" s="20">
        <f t="shared" si="15"/>
        <v>0.76888634632779473</v>
      </c>
      <c r="CP37" s="20">
        <f t="shared" si="15"/>
        <v>0.77622139975832793</v>
      </c>
      <c r="CQ37" s="20">
        <f t="shared" si="15"/>
        <v>0.78358109285584332</v>
      </c>
      <c r="CR37" s="20">
        <f t="shared" si="15"/>
        <v>0.79096550838908875</v>
      </c>
      <c r="CS37" s="20">
        <f t="shared" si="15"/>
        <v>0.79837472940484633</v>
      </c>
      <c r="CT37" s="20">
        <f t="shared" si="15"/>
        <v>0.80580883922886593</v>
      </c>
      <c r="CU37" s="20">
        <f t="shared" si="15"/>
        <v>0.81326792146680271</v>
      </c>
      <c r="CV37" s="20">
        <f t="shared" si="15"/>
        <v>0.8207520600051571</v>
      </c>
      <c r="CW37" s="20">
        <f t="shared" si="15"/>
        <v>0.82826133901221832</v>
      </c>
      <c r="CX37" s="20">
        <f t="shared" si="15"/>
        <v>0.83579584293901066</v>
      </c>
      <c r="CY37" s="20">
        <f t="shared" si="15"/>
        <v>0.8433556565202438</v>
      </c>
      <c r="CZ37" s="20">
        <f t="shared" si="15"/>
        <v>0.85094086477526532</v>
      </c>
      <c r="DA37" s="20">
        <f t="shared" si="15"/>
        <v>0.85855155300901675</v>
      </c>
      <c r="DB37" s="20">
        <f t="shared" si="15"/>
        <v>0.86618780681299345</v>
      </c>
      <c r="DC37" s="20">
        <f t="shared" si="15"/>
        <v>0.87384971206620665</v>
      </c>
      <c r="DD37" s="20">
        <f t="shared" si="15"/>
        <v>0.8815373549361496</v>
      </c>
      <c r="DE37" s="20">
        <f t="shared" si="15"/>
        <v>0.88925082187976645</v>
      </c>
      <c r="DF37" s="20">
        <f t="shared" si="15"/>
        <v>0.89699019964442472</v>
      </c>
      <c r="DG37" s="20">
        <f t="shared" si="15"/>
        <v>0.90475557526889083</v>
      </c>
      <c r="DH37" s="20">
        <f t="shared" si="15"/>
        <v>0.91254703608430876</v>
      </c>
      <c r="DI37" s="20">
        <f t="shared" si="15"/>
        <v>0.92036466971518249</v>
      </c>
      <c r="DJ37" s="20">
        <f t="shared" si="15"/>
        <v>0.92820856408036123</v>
      </c>
      <c r="DK37" s="20">
        <f t="shared" si="15"/>
        <v>0.93607880739402838</v>
      </c>
      <c r="DL37" s="20">
        <f t="shared" si="15"/>
        <v>0.94397548816669341</v>
      </c>
      <c r="DM37" s="20">
        <f t="shared" si="15"/>
        <v>0.9518986952061872</v>
      </c>
      <c r="DN37" s="20">
        <f t="shared" si="15"/>
        <v>0.95984851761866119</v>
      </c>
      <c r="DO37" s="20">
        <f t="shared" si="15"/>
        <v>0.96782504480958909</v>
      </c>
      <c r="DP37" s="20">
        <f t="shared" si="15"/>
        <v>0.97582836648477245</v>
      </c>
      <c r="DQ37" s="20">
        <f t="shared" si="15"/>
        <v>0.98385857265134968</v>
      </c>
      <c r="DR37" s="20">
        <f t="shared" si="15"/>
        <v>0.99191575361880824</v>
      </c>
      <c r="DS37" s="20">
        <f t="shared" si="15"/>
        <v>0.99999999999999989</v>
      </c>
    </row>
    <row r="38" spans="2:124" x14ac:dyDescent="0.2">
      <c r="DT38">
        <v>0</v>
      </c>
    </row>
    <row r="39" spans="2:124" x14ac:dyDescent="0.2">
      <c r="B39" s="8" t="s">
        <v>36</v>
      </c>
      <c r="C39" s="8"/>
      <c r="D39" s="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>
        <v>0</v>
      </c>
    </row>
    <row r="40" spans="2:124" x14ac:dyDescent="0.2">
      <c r="DT40">
        <v>0</v>
      </c>
    </row>
    <row r="41" spans="2:124" x14ac:dyDescent="0.2">
      <c r="B41" s="10" t="s">
        <v>12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>
        <v>0</v>
      </c>
    </row>
    <row r="42" spans="2:124" x14ac:dyDescent="0.2">
      <c r="B42" t="s">
        <v>13</v>
      </c>
      <c r="D42" s="2">
        <v>150</v>
      </c>
      <c r="DT42">
        <v>0</v>
      </c>
    </row>
    <row r="43" spans="2:124" x14ac:dyDescent="0.2">
      <c r="B43" t="s">
        <v>14</v>
      </c>
      <c r="D43" s="2">
        <v>450</v>
      </c>
      <c r="DT43">
        <v>0</v>
      </c>
    </row>
    <row r="44" spans="2:124" x14ac:dyDescent="0.2">
      <c r="B44" t="s">
        <v>15</v>
      </c>
      <c r="D44" s="2">
        <v>60</v>
      </c>
      <c r="DT44">
        <v>0</v>
      </c>
    </row>
    <row r="45" spans="2:124" x14ac:dyDescent="0.2">
      <c r="B45" t="s">
        <v>16</v>
      </c>
      <c r="D45" s="2">
        <v>650</v>
      </c>
      <c r="DT45">
        <v>0</v>
      </c>
    </row>
    <row r="46" spans="2:124" x14ac:dyDescent="0.2">
      <c r="B46" t="s">
        <v>18</v>
      </c>
      <c r="D46" s="2">
        <v>500</v>
      </c>
      <c r="DT46">
        <v>0</v>
      </c>
    </row>
    <row r="47" spans="2:124" x14ac:dyDescent="0.2">
      <c r="DT47">
        <v>0</v>
      </c>
    </row>
    <row r="48" spans="2:124" x14ac:dyDescent="0.2">
      <c r="B48" s="10" t="s">
        <v>37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>
        <v>0</v>
      </c>
    </row>
    <row r="49" spans="2:124" x14ac:dyDescent="0.2">
      <c r="B49" t="s">
        <v>19</v>
      </c>
      <c r="C49" s="17">
        <v>0.01</v>
      </c>
      <c r="D49" s="1">
        <f>D9*C49</f>
        <v>5000</v>
      </c>
      <c r="DT49">
        <v>0</v>
      </c>
    </row>
    <row r="50" spans="2:124" x14ac:dyDescent="0.2">
      <c r="B50" t="s">
        <v>20</v>
      </c>
      <c r="C50" s="17">
        <v>0.01</v>
      </c>
      <c r="D50" s="1">
        <f>$C$50*D33/$D$6</f>
        <v>416.66666666666669</v>
      </c>
      <c r="E50" s="1">
        <f t="shared" ref="E50:BP50" si="16">$C$50*E33/$D$6</f>
        <v>416.66666666666669</v>
      </c>
      <c r="F50" s="1">
        <f t="shared" si="16"/>
        <v>416.66666666666669</v>
      </c>
      <c r="G50" s="1">
        <f t="shared" si="16"/>
        <v>416.66666666666669</v>
      </c>
      <c r="H50" s="1">
        <f t="shared" si="16"/>
        <v>416.66666666666669</v>
      </c>
      <c r="I50" s="1">
        <f t="shared" si="16"/>
        <v>416.66666666666669</v>
      </c>
      <c r="J50" s="1">
        <f t="shared" si="16"/>
        <v>416.66666666666669</v>
      </c>
      <c r="K50" s="1">
        <f t="shared" si="16"/>
        <v>416.66666666666669</v>
      </c>
      <c r="L50" s="1">
        <f t="shared" si="16"/>
        <v>416.66666666666669</v>
      </c>
      <c r="M50" s="1">
        <f t="shared" si="16"/>
        <v>416.66666666666669</v>
      </c>
      <c r="N50" s="1">
        <f t="shared" si="16"/>
        <v>416.66666666666669</v>
      </c>
      <c r="O50" s="1">
        <f t="shared" si="16"/>
        <v>416.66666666666669</v>
      </c>
      <c r="P50" s="1">
        <f t="shared" si="16"/>
        <v>416.66666666666669</v>
      </c>
      <c r="Q50" s="1">
        <f t="shared" si="16"/>
        <v>416.66666666666669</v>
      </c>
      <c r="R50" s="1">
        <f t="shared" si="16"/>
        <v>416.66666666666669</v>
      </c>
      <c r="S50" s="1">
        <f t="shared" si="16"/>
        <v>416.66666666666669</v>
      </c>
      <c r="T50" s="1">
        <f t="shared" si="16"/>
        <v>416.66666666666669</v>
      </c>
      <c r="U50" s="1">
        <f t="shared" si="16"/>
        <v>416.66666666666669</v>
      </c>
      <c r="V50" s="1">
        <f t="shared" si="16"/>
        <v>416.66666666666669</v>
      </c>
      <c r="W50" s="1">
        <f t="shared" si="16"/>
        <v>416.66666666666669</v>
      </c>
      <c r="X50" s="1">
        <f t="shared" si="16"/>
        <v>416.66666666666669</v>
      </c>
      <c r="Y50" s="1">
        <f t="shared" si="16"/>
        <v>416.66666666666669</v>
      </c>
      <c r="Z50" s="1">
        <f t="shared" si="16"/>
        <v>416.66666666666669</v>
      </c>
      <c r="AA50" s="1">
        <f t="shared" si="16"/>
        <v>416.66666666666669</v>
      </c>
      <c r="AB50" s="1">
        <f t="shared" si="16"/>
        <v>416.66666666666669</v>
      </c>
      <c r="AC50" s="1">
        <f t="shared" si="16"/>
        <v>416.66666666666669</v>
      </c>
      <c r="AD50" s="1">
        <f t="shared" si="16"/>
        <v>416.66666666666669</v>
      </c>
      <c r="AE50" s="1">
        <f t="shared" si="16"/>
        <v>416.66666666666669</v>
      </c>
      <c r="AF50" s="1">
        <f t="shared" si="16"/>
        <v>416.66666666666669</v>
      </c>
      <c r="AG50" s="1">
        <f t="shared" si="16"/>
        <v>416.66666666666669</v>
      </c>
      <c r="AH50" s="1">
        <f t="shared" si="16"/>
        <v>416.66666666666669</v>
      </c>
      <c r="AI50" s="1">
        <f t="shared" si="16"/>
        <v>416.66666666666669</v>
      </c>
      <c r="AJ50" s="1">
        <f t="shared" si="16"/>
        <v>416.66666666666669</v>
      </c>
      <c r="AK50" s="1">
        <f t="shared" si="16"/>
        <v>416.66666666666669</v>
      </c>
      <c r="AL50" s="1">
        <f t="shared" si="16"/>
        <v>416.66666666666669</v>
      </c>
      <c r="AM50" s="1">
        <f t="shared" si="16"/>
        <v>416.66666666666669</v>
      </c>
      <c r="AN50" s="1">
        <f t="shared" si="16"/>
        <v>416.66666666666669</v>
      </c>
      <c r="AO50" s="1">
        <f t="shared" si="16"/>
        <v>416.66666666666669</v>
      </c>
      <c r="AP50" s="1">
        <f t="shared" si="16"/>
        <v>416.66666666666669</v>
      </c>
      <c r="AQ50" s="1">
        <f t="shared" si="16"/>
        <v>416.66666666666669</v>
      </c>
      <c r="AR50" s="1">
        <f t="shared" si="16"/>
        <v>416.66666666666669</v>
      </c>
      <c r="AS50" s="1">
        <f t="shared" si="16"/>
        <v>416.66666666666669</v>
      </c>
      <c r="AT50" s="1">
        <f t="shared" si="16"/>
        <v>416.66666666666669</v>
      </c>
      <c r="AU50" s="1">
        <f t="shared" si="16"/>
        <v>416.66666666666669</v>
      </c>
      <c r="AV50" s="1">
        <f t="shared" si="16"/>
        <v>416.66666666666669</v>
      </c>
      <c r="AW50" s="1">
        <f t="shared" si="16"/>
        <v>416.66666666666669</v>
      </c>
      <c r="AX50" s="1">
        <f t="shared" si="16"/>
        <v>416.66666666666669</v>
      </c>
      <c r="AY50" s="1">
        <f t="shared" si="16"/>
        <v>416.66666666666669</v>
      </c>
      <c r="AZ50" s="1">
        <f t="shared" si="16"/>
        <v>416.66666666666669</v>
      </c>
      <c r="BA50" s="1">
        <f t="shared" si="16"/>
        <v>416.66666666666669</v>
      </c>
      <c r="BB50" s="1">
        <f t="shared" si="16"/>
        <v>416.66666666666669</v>
      </c>
      <c r="BC50" s="1">
        <f t="shared" si="16"/>
        <v>416.66666666666669</v>
      </c>
      <c r="BD50" s="1">
        <f t="shared" si="16"/>
        <v>416.66666666666669</v>
      </c>
      <c r="BE50" s="1">
        <f t="shared" si="16"/>
        <v>416.66666666666669</v>
      </c>
      <c r="BF50" s="1">
        <f t="shared" si="16"/>
        <v>416.66666666666669</v>
      </c>
      <c r="BG50" s="1">
        <f t="shared" si="16"/>
        <v>416.66666666666669</v>
      </c>
      <c r="BH50" s="1">
        <f t="shared" si="16"/>
        <v>416.66666666666669</v>
      </c>
      <c r="BI50" s="1">
        <f t="shared" si="16"/>
        <v>416.66666666666669</v>
      </c>
      <c r="BJ50" s="1">
        <f t="shared" si="16"/>
        <v>416.66666666666669</v>
      </c>
      <c r="BK50" s="1">
        <f t="shared" si="16"/>
        <v>416.66666666666669</v>
      </c>
      <c r="BL50" s="1">
        <f t="shared" si="16"/>
        <v>416.66666666666669</v>
      </c>
      <c r="BM50" s="1">
        <f t="shared" si="16"/>
        <v>416.66666666666669</v>
      </c>
      <c r="BN50" s="1">
        <f t="shared" si="16"/>
        <v>416.66666666666669</v>
      </c>
      <c r="BO50" s="1">
        <f t="shared" si="16"/>
        <v>416.66666666666669</v>
      </c>
      <c r="BP50" s="1">
        <f t="shared" si="16"/>
        <v>416.66666666666669</v>
      </c>
      <c r="BQ50" s="1">
        <f t="shared" ref="BQ50:DS50" si="17">$C$50*BQ33/$D$6</f>
        <v>416.66666666666669</v>
      </c>
      <c r="BR50" s="1">
        <f t="shared" si="17"/>
        <v>416.66666666666669</v>
      </c>
      <c r="BS50" s="1">
        <f t="shared" si="17"/>
        <v>416.66666666666669</v>
      </c>
      <c r="BT50" s="1">
        <f t="shared" si="17"/>
        <v>416.66666666666669</v>
      </c>
      <c r="BU50" s="1">
        <f t="shared" si="17"/>
        <v>416.66666666666669</v>
      </c>
      <c r="BV50" s="1">
        <f t="shared" si="17"/>
        <v>416.66666666666669</v>
      </c>
      <c r="BW50" s="1">
        <f t="shared" si="17"/>
        <v>416.66666666666669</v>
      </c>
      <c r="BX50" s="1">
        <f t="shared" si="17"/>
        <v>416.66666666666669</v>
      </c>
      <c r="BY50" s="1">
        <f t="shared" si="17"/>
        <v>416.66666666666669</v>
      </c>
      <c r="BZ50" s="1">
        <f t="shared" si="17"/>
        <v>416.66666666666669</v>
      </c>
      <c r="CA50" s="1">
        <f t="shared" si="17"/>
        <v>416.66666666666669</v>
      </c>
      <c r="CB50" s="1">
        <f t="shared" si="17"/>
        <v>416.66666666666669</v>
      </c>
      <c r="CC50" s="1">
        <f t="shared" si="17"/>
        <v>416.66666666666669</v>
      </c>
      <c r="CD50" s="1">
        <f t="shared" si="17"/>
        <v>416.66666666666669</v>
      </c>
      <c r="CE50" s="1">
        <f t="shared" si="17"/>
        <v>416.66666666666669</v>
      </c>
      <c r="CF50" s="1">
        <f t="shared" si="17"/>
        <v>416.66666666666669</v>
      </c>
      <c r="CG50" s="1">
        <f t="shared" si="17"/>
        <v>416.66666666666669</v>
      </c>
      <c r="CH50" s="1">
        <f t="shared" si="17"/>
        <v>416.66666666666669</v>
      </c>
      <c r="CI50" s="1">
        <f t="shared" si="17"/>
        <v>416.66666666666669</v>
      </c>
      <c r="CJ50" s="1">
        <f t="shared" si="17"/>
        <v>416.66666666666669</v>
      </c>
      <c r="CK50" s="1">
        <f t="shared" si="17"/>
        <v>416.66666666666669</v>
      </c>
      <c r="CL50" s="1">
        <f t="shared" si="17"/>
        <v>416.66666666666669</v>
      </c>
      <c r="CM50" s="1">
        <f t="shared" si="17"/>
        <v>416.66666666666669</v>
      </c>
      <c r="CN50" s="1">
        <f t="shared" si="17"/>
        <v>416.66666666666669</v>
      </c>
      <c r="CO50" s="1">
        <f t="shared" si="17"/>
        <v>416.66666666666669</v>
      </c>
      <c r="CP50" s="1">
        <f t="shared" si="17"/>
        <v>416.66666666666669</v>
      </c>
      <c r="CQ50" s="1">
        <f t="shared" si="17"/>
        <v>416.66666666666669</v>
      </c>
      <c r="CR50" s="1">
        <f t="shared" si="17"/>
        <v>416.66666666666669</v>
      </c>
      <c r="CS50" s="1">
        <f t="shared" si="17"/>
        <v>416.66666666666669</v>
      </c>
      <c r="CT50" s="1">
        <f t="shared" si="17"/>
        <v>416.66666666666669</v>
      </c>
      <c r="CU50" s="1">
        <f t="shared" si="17"/>
        <v>416.66666666666669</v>
      </c>
      <c r="CV50" s="1">
        <f t="shared" si="17"/>
        <v>416.66666666666669</v>
      </c>
      <c r="CW50" s="1">
        <f t="shared" si="17"/>
        <v>416.66666666666669</v>
      </c>
      <c r="CX50" s="1">
        <f t="shared" si="17"/>
        <v>416.66666666666669</v>
      </c>
      <c r="CY50" s="1">
        <f t="shared" si="17"/>
        <v>416.66666666666669</v>
      </c>
      <c r="CZ50" s="1">
        <f t="shared" si="17"/>
        <v>416.66666666666669</v>
      </c>
      <c r="DA50" s="1">
        <f t="shared" si="17"/>
        <v>416.66666666666669</v>
      </c>
      <c r="DB50" s="1">
        <f t="shared" si="17"/>
        <v>416.66666666666669</v>
      </c>
      <c r="DC50" s="1">
        <f t="shared" si="17"/>
        <v>416.66666666666669</v>
      </c>
      <c r="DD50" s="1">
        <f t="shared" si="17"/>
        <v>416.66666666666669</v>
      </c>
      <c r="DE50" s="1">
        <f t="shared" si="17"/>
        <v>416.66666666666669</v>
      </c>
      <c r="DF50" s="1">
        <f t="shared" si="17"/>
        <v>416.66666666666669</v>
      </c>
      <c r="DG50" s="1">
        <f t="shared" si="17"/>
        <v>416.66666666666669</v>
      </c>
      <c r="DH50" s="1">
        <f t="shared" si="17"/>
        <v>416.66666666666669</v>
      </c>
      <c r="DI50" s="1">
        <f t="shared" si="17"/>
        <v>416.66666666666669</v>
      </c>
      <c r="DJ50" s="1">
        <f t="shared" si="17"/>
        <v>416.66666666666669</v>
      </c>
      <c r="DK50" s="1">
        <f t="shared" si="17"/>
        <v>416.66666666666669</v>
      </c>
      <c r="DL50" s="1">
        <f t="shared" si="17"/>
        <v>416.66666666666669</v>
      </c>
      <c r="DM50" s="1">
        <f t="shared" si="17"/>
        <v>416.66666666666669</v>
      </c>
      <c r="DN50" s="1">
        <f t="shared" si="17"/>
        <v>416.66666666666669</v>
      </c>
      <c r="DO50" s="1">
        <f t="shared" si="17"/>
        <v>416.66666666666669</v>
      </c>
      <c r="DP50" s="1">
        <f t="shared" si="17"/>
        <v>416.66666666666669</v>
      </c>
      <c r="DQ50" s="1">
        <f t="shared" si="17"/>
        <v>416.66666666666669</v>
      </c>
      <c r="DR50" s="1">
        <f t="shared" si="17"/>
        <v>416.66666666666669</v>
      </c>
      <c r="DS50" s="1">
        <f t="shared" si="17"/>
        <v>416.66666666666669</v>
      </c>
      <c r="DT50">
        <v>0</v>
      </c>
    </row>
    <row r="51" spans="2:124" x14ac:dyDescent="0.2">
      <c r="DT51">
        <v>0</v>
      </c>
    </row>
    <row r="52" spans="2:124" x14ac:dyDescent="0.2">
      <c r="B52" s="10" t="s">
        <v>38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>
        <v>0</v>
      </c>
    </row>
    <row r="53" spans="2:124" x14ac:dyDescent="0.2">
      <c r="B53" t="s">
        <v>21</v>
      </c>
      <c r="D53" s="2">
        <f>112.75/$D$6</f>
        <v>9.3958333333333339</v>
      </c>
      <c r="E53" s="1">
        <f>$D$53</f>
        <v>9.3958333333333339</v>
      </c>
      <c r="F53" s="1">
        <f t="shared" ref="F53:BQ53" si="18">$D$53</f>
        <v>9.3958333333333339</v>
      </c>
      <c r="G53" s="1">
        <f t="shared" si="18"/>
        <v>9.3958333333333339</v>
      </c>
      <c r="H53" s="1">
        <f t="shared" si="18"/>
        <v>9.3958333333333339</v>
      </c>
      <c r="I53" s="1">
        <f t="shared" si="18"/>
        <v>9.3958333333333339</v>
      </c>
      <c r="J53" s="1">
        <f t="shared" si="18"/>
        <v>9.3958333333333339</v>
      </c>
      <c r="K53" s="1">
        <f t="shared" si="18"/>
        <v>9.3958333333333339</v>
      </c>
      <c r="L53" s="1">
        <f t="shared" si="18"/>
        <v>9.3958333333333339</v>
      </c>
      <c r="M53" s="1">
        <f t="shared" si="18"/>
        <v>9.3958333333333339</v>
      </c>
      <c r="N53" s="1">
        <f t="shared" si="18"/>
        <v>9.3958333333333339</v>
      </c>
      <c r="O53" s="1">
        <f t="shared" si="18"/>
        <v>9.3958333333333339</v>
      </c>
      <c r="P53" s="1">
        <f t="shared" si="18"/>
        <v>9.3958333333333339</v>
      </c>
      <c r="Q53" s="1">
        <f t="shared" si="18"/>
        <v>9.3958333333333339</v>
      </c>
      <c r="R53" s="1">
        <f t="shared" si="18"/>
        <v>9.3958333333333339</v>
      </c>
      <c r="S53" s="1">
        <f t="shared" si="18"/>
        <v>9.3958333333333339</v>
      </c>
      <c r="T53" s="1">
        <f t="shared" si="18"/>
        <v>9.3958333333333339</v>
      </c>
      <c r="U53" s="1">
        <f t="shared" si="18"/>
        <v>9.3958333333333339</v>
      </c>
      <c r="V53" s="1">
        <f t="shared" si="18"/>
        <v>9.3958333333333339</v>
      </c>
      <c r="W53" s="1">
        <f t="shared" si="18"/>
        <v>9.3958333333333339</v>
      </c>
      <c r="X53" s="1">
        <f t="shared" si="18"/>
        <v>9.3958333333333339</v>
      </c>
      <c r="Y53" s="1">
        <f t="shared" si="18"/>
        <v>9.3958333333333339</v>
      </c>
      <c r="Z53" s="1">
        <f t="shared" si="18"/>
        <v>9.3958333333333339</v>
      </c>
      <c r="AA53" s="1">
        <f t="shared" si="18"/>
        <v>9.3958333333333339</v>
      </c>
      <c r="AB53" s="1">
        <f t="shared" si="18"/>
        <v>9.3958333333333339</v>
      </c>
      <c r="AC53" s="1">
        <f t="shared" si="18"/>
        <v>9.3958333333333339</v>
      </c>
      <c r="AD53" s="1">
        <f t="shared" si="18"/>
        <v>9.3958333333333339</v>
      </c>
      <c r="AE53" s="1">
        <f t="shared" si="18"/>
        <v>9.3958333333333339</v>
      </c>
      <c r="AF53" s="1">
        <f t="shared" si="18"/>
        <v>9.3958333333333339</v>
      </c>
      <c r="AG53" s="1">
        <f t="shared" si="18"/>
        <v>9.3958333333333339</v>
      </c>
      <c r="AH53" s="1">
        <f t="shared" si="18"/>
        <v>9.3958333333333339</v>
      </c>
      <c r="AI53" s="1">
        <f t="shared" si="18"/>
        <v>9.3958333333333339</v>
      </c>
      <c r="AJ53" s="1">
        <f t="shared" si="18"/>
        <v>9.3958333333333339</v>
      </c>
      <c r="AK53" s="1">
        <f t="shared" si="18"/>
        <v>9.3958333333333339</v>
      </c>
      <c r="AL53" s="1">
        <f t="shared" si="18"/>
        <v>9.3958333333333339</v>
      </c>
      <c r="AM53" s="1">
        <f t="shared" si="18"/>
        <v>9.3958333333333339</v>
      </c>
      <c r="AN53" s="1">
        <f t="shared" si="18"/>
        <v>9.3958333333333339</v>
      </c>
      <c r="AO53" s="1">
        <f t="shared" si="18"/>
        <v>9.3958333333333339</v>
      </c>
      <c r="AP53" s="1">
        <f t="shared" si="18"/>
        <v>9.3958333333333339</v>
      </c>
      <c r="AQ53" s="1">
        <f t="shared" si="18"/>
        <v>9.3958333333333339</v>
      </c>
      <c r="AR53" s="1">
        <f t="shared" si="18"/>
        <v>9.3958333333333339</v>
      </c>
      <c r="AS53" s="1">
        <f t="shared" si="18"/>
        <v>9.3958333333333339</v>
      </c>
      <c r="AT53" s="1">
        <f t="shared" si="18"/>
        <v>9.3958333333333339</v>
      </c>
      <c r="AU53" s="1">
        <f t="shared" si="18"/>
        <v>9.3958333333333339</v>
      </c>
      <c r="AV53" s="1">
        <f t="shared" si="18"/>
        <v>9.3958333333333339</v>
      </c>
      <c r="AW53" s="1">
        <f t="shared" si="18"/>
        <v>9.3958333333333339</v>
      </c>
      <c r="AX53" s="1">
        <f t="shared" si="18"/>
        <v>9.3958333333333339</v>
      </c>
      <c r="AY53" s="1">
        <f t="shared" si="18"/>
        <v>9.3958333333333339</v>
      </c>
      <c r="AZ53" s="1">
        <f t="shared" si="18"/>
        <v>9.3958333333333339</v>
      </c>
      <c r="BA53" s="1">
        <f t="shared" si="18"/>
        <v>9.3958333333333339</v>
      </c>
      <c r="BB53" s="1">
        <f t="shared" si="18"/>
        <v>9.3958333333333339</v>
      </c>
      <c r="BC53" s="1">
        <f t="shared" si="18"/>
        <v>9.3958333333333339</v>
      </c>
      <c r="BD53" s="1">
        <f t="shared" si="18"/>
        <v>9.3958333333333339</v>
      </c>
      <c r="BE53" s="1">
        <f t="shared" si="18"/>
        <v>9.3958333333333339</v>
      </c>
      <c r="BF53" s="1">
        <f t="shared" si="18"/>
        <v>9.3958333333333339</v>
      </c>
      <c r="BG53" s="1">
        <f t="shared" si="18"/>
        <v>9.3958333333333339</v>
      </c>
      <c r="BH53" s="1">
        <f t="shared" si="18"/>
        <v>9.3958333333333339</v>
      </c>
      <c r="BI53" s="1">
        <f t="shared" si="18"/>
        <v>9.3958333333333339</v>
      </c>
      <c r="BJ53" s="1">
        <f t="shared" si="18"/>
        <v>9.3958333333333339</v>
      </c>
      <c r="BK53" s="1">
        <f t="shared" si="18"/>
        <v>9.3958333333333339</v>
      </c>
      <c r="BL53" s="1">
        <f t="shared" si="18"/>
        <v>9.3958333333333339</v>
      </c>
      <c r="BM53" s="1">
        <f t="shared" si="18"/>
        <v>9.3958333333333339</v>
      </c>
      <c r="BN53" s="1">
        <f t="shared" si="18"/>
        <v>9.3958333333333339</v>
      </c>
      <c r="BO53" s="1">
        <f t="shared" si="18"/>
        <v>9.3958333333333339</v>
      </c>
      <c r="BP53" s="1">
        <f t="shared" si="18"/>
        <v>9.3958333333333339</v>
      </c>
      <c r="BQ53" s="1">
        <f t="shared" si="18"/>
        <v>9.3958333333333339</v>
      </c>
      <c r="BR53" s="1">
        <f t="shared" ref="BR53:DS53" si="19">$D$53</f>
        <v>9.3958333333333339</v>
      </c>
      <c r="BS53" s="1">
        <f t="shared" si="19"/>
        <v>9.3958333333333339</v>
      </c>
      <c r="BT53" s="1">
        <f t="shared" si="19"/>
        <v>9.3958333333333339</v>
      </c>
      <c r="BU53" s="1">
        <f t="shared" si="19"/>
        <v>9.3958333333333339</v>
      </c>
      <c r="BV53" s="1">
        <f t="shared" si="19"/>
        <v>9.3958333333333339</v>
      </c>
      <c r="BW53" s="1">
        <f t="shared" si="19"/>
        <v>9.3958333333333339</v>
      </c>
      <c r="BX53" s="1">
        <f t="shared" si="19"/>
        <v>9.3958333333333339</v>
      </c>
      <c r="BY53" s="1">
        <f t="shared" si="19"/>
        <v>9.3958333333333339</v>
      </c>
      <c r="BZ53" s="1">
        <f t="shared" si="19"/>
        <v>9.3958333333333339</v>
      </c>
      <c r="CA53" s="1">
        <f t="shared" si="19"/>
        <v>9.3958333333333339</v>
      </c>
      <c r="CB53" s="1">
        <f t="shared" si="19"/>
        <v>9.3958333333333339</v>
      </c>
      <c r="CC53" s="1">
        <f t="shared" si="19"/>
        <v>9.3958333333333339</v>
      </c>
      <c r="CD53" s="1">
        <f t="shared" si="19"/>
        <v>9.3958333333333339</v>
      </c>
      <c r="CE53" s="1">
        <f t="shared" si="19"/>
        <v>9.3958333333333339</v>
      </c>
      <c r="CF53" s="1">
        <f t="shared" si="19"/>
        <v>9.3958333333333339</v>
      </c>
      <c r="CG53" s="1">
        <f t="shared" si="19"/>
        <v>9.3958333333333339</v>
      </c>
      <c r="CH53" s="1">
        <f t="shared" si="19"/>
        <v>9.3958333333333339</v>
      </c>
      <c r="CI53" s="1">
        <f t="shared" si="19"/>
        <v>9.3958333333333339</v>
      </c>
      <c r="CJ53" s="1">
        <f t="shared" si="19"/>
        <v>9.3958333333333339</v>
      </c>
      <c r="CK53" s="1">
        <f t="shared" si="19"/>
        <v>9.3958333333333339</v>
      </c>
      <c r="CL53" s="1">
        <f t="shared" si="19"/>
        <v>9.3958333333333339</v>
      </c>
      <c r="CM53" s="1">
        <f t="shared" si="19"/>
        <v>9.3958333333333339</v>
      </c>
      <c r="CN53" s="1">
        <f t="shared" si="19"/>
        <v>9.3958333333333339</v>
      </c>
      <c r="CO53" s="1">
        <f t="shared" si="19"/>
        <v>9.3958333333333339</v>
      </c>
      <c r="CP53" s="1">
        <f t="shared" si="19"/>
        <v>9.3958333333333339</v>
      </c>
      <c r="CQ53" s="1">
        <f t="shared" si="19"/>
        <v>9.3958333333333339</v>
      </c>
      <c r="CR53" s="1">
        <f t="shared" si="19"/>
        <v>9.3958333333333339</v>
      </c>
      <c r="CS53" s="1">
        <f t="shared" si="19"/>
        <v>9.3958333333333339</v>
      </c>
      <c r="CT53" s="1">
        <f t="shared" si="19"/>
        <v>9.3958333333333339</v>
      </c>
      <c r="CU53" s="1">
        <f t="shared" si="19"/>
        <v>9.3958333333333339</v>
      </c>
      <c r="CV53" s="1">
        <f t="shared" si="19"/>
        <v>9.3958333333333339</v>
      </c>
      <c r="CW53" s="1">
        <f t="shared" si="19"/>
        <v>9.3958333333333339</v>
      </c>
      <c r="CX53" s="1">
        <f t="shared" si="19"/>
        <v>9.3958333333333339</v>
      </c>
      <c r="CY53" s="1">
        <f t="shared" si="19"/>
        <v>9.3958333333333339</v>
      </c>
      <c r="CZ53" s="1">
        <f t="shared" si="19"/>
        <v>9.3958333333333339</v>
      </c>
      <c r="DA53" s="1">
        <f t="shared" si="19"/>
        <v>9.3958333333333339</v>
      </c>
      <c r="DB53" s="1">
        <f t="shared" si="19"/>
        <v>9.3958333333333339</v>
      </c>
      <c r="DC53" s="1">
        <f t="shared" si="19"/>
        <v>9.3958333333333339</v>
      </c>
      <c r="DD53" s="1">
        <f t="shared" si="19"/>
        <v>9.3958333333333339</v>
      </c>
      <c r="DE53" s="1">
        <f t="shared" si="19"/>
        <v>9.3958333333333339</v>
      </c>
      <c r="DF53" s="1">
        <f t="shared" si="19"/>
        <v>9.3958333333333339</v>
      </c>
      <c r="DG53" s="1">
        <f t="shared" si="19"/>
        <v>9.3958333333333339</v>
      </c>
      <c r="DH53" s="1">
        <f t="shared" si="19"/>
        <v>9.3958333333333339</v>
      </c>
      <c r="DI53" s="1">
        <f t="shared" si="19"/>
        <v>9.3958333333333339</v>
      </c>
      <c r="DJ53" s="1">
        <f t="shared" si="19"/>
        <v>9.3958333333333339</v>
      </c>
      <c r="DK53" s="1">
        <f t="shared" si="19"/>
        <v>9.3958333333333339</v>
      </c>
      <c r="DL53" s="1">
        <f t="shared" si="19"/>
        <v>9.3958333333333339</v>
      </c>
      <c r="DM53" s="1">
        <f t="shared" si="19"/>
        <v>9.3958333333333339</v>
      </c>
      <c r="DN53" s="1">
        <f t="shared" si="19"/>
        <v>9.3958333333333339</v>
      </c>
      <c r="DO53" s="1">
        <f t="shared" si="19"/>
        <v>9.3958333333333339</v>
      </c>
      <c r="DP53" s="1">
        <f t="shared" si="19"/>
        <v>9.3958333333333339</v>
      </c>
      <c r="DQ53" s="1">
        <f t="shared" si="19"/>
        <v>9.3958333333333339</v>
      </c>
      <c r="DR53" s="1">
        <f t="shared" si="19"/>
        <v>9.3958333333333339</v>
      </c>
      <c r="DS53" s="1">
        <f t="shared" si="19"/>
        <v>9.3958333333333339</v>
      </c>
      <c r="DT53">
        <v>0</v>
      </c>
    </row>
    <row r="54" spans="2:124" x14ac:dyDescent="0.2">
      <c r="B54" t="s">
        <v>22</v>
      </c>
      <c r="C54" s="18">
        <v>1.2199999999999999E-2</v>
      </c>
      <c r="D54" s="1">
        <f>IF(D37&lt;50%,$C$54*D27/$D$6,0)</f>
        <v>403.90943139909609</v>
      </c>
      <c r="E54" s="1">
        <f t="shared" ref="E54:BP54" si="20">IF(E37&lt;50%,$C$54*E27/$D$6,0)</f>
        <v>401.14293411872262</v>
      </c>
      <c r="F54" s="1">
        <f t="shared" si="20"/>
        <v>398.36714371290151</v>
      </c>
      <c r="G54" s="1">
        <f t="shared" si="20"/>
        <v>395.58202896447551</v>
      </c>
      <c r="H54" s="1">
        <f t="shared" si="20"/>
        <v>392.78755855142373</v>
      </c>
      <c r="I54" s="1">
        <f t="shared" si="20"/>
        <v>389.98370104650945</v>
      </c>
      <c r="J54" s="1">
        <f t="shared" si="20"/>
        <v>387.17042491692661</v>
      </c>
      <c r="K54" s="1">
        <f t="shared" si="20"/>
        <v>384.34769852394516</v>
      </c>
      <c r="L54" s="1">
        <f t="shared" si="20"/>
        <v>381.51549012255526</v>
      </c>
      <c r="M54" s="1">
        <f t="shared" si="20"/>
        <v>378.67376786111026</v>
      </c>
      <c r="N54" s="1">
        <f t="shared" si="20"/>
        <v>375.82249978096883</v>
      </c>
      <c r="O54" s="1">
        <f t="shared" si="20"/>
        <v>372.96165381613474</v>
      </c>
      <c r="P54" s="1">
        <f t="shared" si="20"/>
        <v>370.09119779289722</v>
      </c>
      <c r="Q54" s="1">
        <f t="shared" si="20"/>
        <v>367.21109942946828</v>
      </c>
      <c r="R54" s="1">
        <f t="shared" si="20"/>
        <v>364.32132633562014</v>
      </c>
      <c r="S54" s="1">
        <f t="shared" si="20"/>
        <v>361.42184601232094</v>
      </c>
      <c r="T54" s="1">
        <f t="shared" si="20"/>
        <v>358.51262585136902</v>
      </c>
      <c r="U54" s="1">
        <f t="shared" si="20"/>
        <v>355.59363313502649</v>
      </c>
      <c r="V54" s="1">
        <f t="shared" si="20"/>
        <v>352.66483503565104</v>
      </c>
      <c r="W54" s="1">
        <f t="shared" si="20"/>
        <v>349.72619861532667</v>
      </c>
      <c r="X54" s="1">
        <f t="shared" si="20"/>
        <v>346.77769082549366</v>
      </c>
      <c r="Y54" s="1">
        <f t="shared" si="20"/>
        <v>343.81927850657672</v>
      </c>
      <c r="Z54" s="1">
        <f t="shared" si="20"/>
        <v>340.85092838761176</v>
      </c>
      <c r="AA54" s="1">
        <f t="shared" si="20"/>
        <v>337.87260708587223</v>
      </c>
      <c r="AB54" s="1">
        <f t="shared" si="20"/>
        <v>334.88428110649323</v>
      </c>
      <c r="AC54" s="1">
        <f t="shared" si="20"/>
        <v>331.88591684209524</v>
      </c>
      <c r="AD54" s="1">
        <f t="shared" si="20"/>
        <v>328.87748057240572</v>
      </c>
      <c r="AE54" s="1">
        <f t="shared" si="20"/>
        <v>325.85893846388029</v>
      </c>
      <c r="AF54" s="1">
        <f t="shared" si="20"/>
        <v>322.83025656932193</v>
      </c>
      <c r="AG54" s="1">
        <f t="shared" si="20"/>
        <v>319.79140082749944</v>
      </c>
      <c r="AH54" s="1">
        <f t="shared" si="20"/>
        <v>316.74233706276419</v>
      </c>
      <c r="AI54" s="1">
        <f t="shared" si="20"/>
        <v>313.68303098466595</v>
      </c>
      <c r="AJ54" s="1">
        <f t="shared" si="20"/>
        <v>310.61344818756697</v>
      </c>
      <c r="AK54" s="1">
        <f t="shared" si="20"/>
        <v>307.5335541502555</v>
      </c>
      <c r="AL54" s="1">
        <f t="shared" si="20"/>
        <v>304.4433142355569</v>
      </c>
      <c r="AM54" s="1">
        <f t="shared" si="20"/>
        <v>301.34269368994495</v>
      </c>
      <c r="AN54" s="1">
        <f t="shared" si="20"/>
        <v>298.23165764315019</v>
      </c>
      <c r="AO54" s="1">
        <f t="shared" si="20"/>
        <v>295.11017110776817</v>
      </c>
      <c r="AP54" s="1">
        <f t="shared" si="20"/>
        <v>291.97819897886609</v>
      </c>
      <c r="AQ54" s="1">
        <f t="shared" si="20"/>
        <v>288.83570603358771</v>
      </c>
      <c r="AR54" s="1">
        <f t="shared" si="20"/>
        <v>285.68265693075722</v>
      </c>
      <c r="AS54" s="1">
        <f t="shared" si="20"/>
        <v>282.51901621048222</v>
      </c>
      <c r="AT54" s="1">
        <f t="shared" si="20"/>
        <v>279.34474829375432</v>
      </c>
      <c r="AU54" s="1">
        <f t="shared" si="20"/>
        <v>276.1598174820495</v>
      </c>
      <c r="AV54" s="1">
        <f t="shared" si="20"/>
        <v>272.96418795692637</v>
      </c>
      <c r="AW54" s="1">
        <f t="shared" si="20"/>
        <v>269.75782377962338</v>
      </c>
      <c r="AX54" s="1">
        <f t="shared" si="20"/>
        <v>266.54068889065485</v>
      </c>
      <c r="AY54" s="1">
        <f t="shared" si="20"/>
        <v>263.31274710940511</v>
      </c>
      <c r="AZ54" s="1">
        <f t="shared" si="20"/>
        <v>260.07396213372186</v>
      </c>
      <c r="BA54" s="1">
        <f t="shared" si="20"/>
        <v>256.82429753950777</v>
      </c>
      <c r="BB54" s="1">
        <f t="shared" si="20"/>
        <v>0</v>
      </c>
      <c r="BC54" s="1">
        <f t="shared" si="20"/>
        <v>0</v>
      </c>
      <c r="BD54" s="1">
        <f t="shared" si="20"/>
        <v>0</v>
      </c>
      <c r="BE54" s="1">
        <f t="shared" si="20"/>
        <v>0</v>
      </c>
      <c r="BF54" s="1">
        <f t="shared" si="20"/>
        <v>0</v>
      </c>
      <c r="BG54" s="1">
        <f t="shared" si="20"/>
        <v>0</v>
      </c>
      <c r="BH54" s="1">
        <f t="shared" si="20"/>
        <v>0</v>
      </c>
      <c r="BI54" s="1">
        <f t="shared" si="20"/>
        <v>0</v>
      </c>
      <c r="BJ54" s="1">
        <f t="shared" si="20"/>
        <v>0</v>
      </c>
      <c r="BK54" s="1">
        <f t="shared" si="20"/>
        <v>0</v>
      </c>
      <c r="BL54" s="1">
        <f t="shared" si="20"/>
        <v>0</v>
      </c>
      <c r="BM54" s="1">
        <f t="shared" si="20"/>
        <v>0</v>
      </c>
      <c r="BN54" s="1">
        <f t="shared" si="20"/>
        <v>0</v>
      </c>
      <c r="BO54" s="1">
        <f t="shared" si="20"/>
        <v>0</v>
      </c>
      <c r="BP54" s="1">
        <f t="shared" si="20"/>
        <v>0</v>
      </c>
      <c r="BQ54" s="1">
        <f t="shared" ref="BQ54:DS54" si="21">IF(BQ37&lt;50%,$C$54*BQ27/$D$6,0)</f>
        <v>0</v>
      </c>
      <c r="BR54" s="1">
        <f t="shared" si="21"/>
        <v>0</v>
      </c>
      <c r="BS54" s="1">
        <f t="shared" si="21"/>
        <v>0</v>
      </c>
      <c r="BT54" s="1">
        <f t="shared" si="21"/>
        <v>0</v>
      </c>
      <c r="BU54" s="1">
        <f t="shared" si="21"/>
        <v>0</v>
      </c>
      <c r="BV54" s="1">
        <f t="shared" si="21"/>
        <v>0</v>
      </c>
      <c r="BW54" s="1">
        <f t="shared" si="21"/>
        <v>0</v>
      </c>
      <c r="BX54" s="1">
        <f t="shared" si="21"/>
        <v>0</v>
      </c>
      <c r="BY54" s="1">
        <f t="shared" si="21"/>
        <v>0</v>
      </c>
      <c r="BZ54" s="1">
        <f t="shared" si="21"/>
        <v>0</v>
      </c>
      <c r="CA54" s="1">
        <f t="shared" si="21"/>
        <v>0</v>
      </c>
      <c r="CB54" s="1">
        <f t="shared" si="21"/>
        <v>0</v>
      </c>
      <c r="CC54" s="1">
        <f t="shared" si="21"/>
        <v>0</v>
      </c>
      <c r="CD54" s="1">
        <f t="shared" si="21"/>
        <v>0</v>
      </c>
      <c r="CE54" s="1">
        <f t="shared" si="21"/>
        <v>0</v>
      </c>
      <c r="CF54" s="1">
        <f t="shared" si="21"/>
        <v>0</v>
      </c>
      <c r="CG54" s="1">
        <f t="shared" si="21"/>
        <v>0</v>
      </c>
      <c r="CH54" s="1">
        <f t="shared" si="21"/>
        <v>0</v>
      </c>
      <c r="CI54" s="1">
        <f t="shared" si="21"/>
        <v>0</v>
      </c>
      <c r="CJ54" s="1">
        <f t="shared" si="21"/>
        <v>0</v>
      </c>
      <c r="CK54" s="1">
        <f t="shared" si="21"/>
        <v>0</v>
      </c>
      <c r="CL54" s="1">
        <f t="shared" si="21"/>
        <v>0</v>
      </c>
      <c r="CM54" s="1">
        <f t="shared" si="21"/>
        <v>0</v>
      </c>
      <c r="CN54" s="1">
        <f t="shared" si="21"/>
        <v>0</v>
      </c>
      <c r="CO54" s="1">
        <f t="shared" si="21"/>
        <v>0</v>
      </c>
      <c r="CP54" s="1">
        <f t="shared" si="21"/>
        <v>0</v>
      </c>
      <c r="CQ54" s="1">
        <f t="shared" si="21"/>
        <v>0</v>
      </c>
      <c r="CR54" s="1">
        <f t="shared" si="21"/>
        <v>0</v>
      </c>
      <c r="CS54" s="1">
        <f t="shared" si="21"/>
        <v>0</v>
      </c>
      <c r="CT54" s="1">
        <f t="shared" si="21"/>
        <v>0</v>
      </c>
      <c r="CU54" s="1">
        <f t="shared" si="21"/>
        <v>0</v>
      </c>
      <c r="CV54" s="1">
        <f t="shared" si="21"/>
        <v>0</v>
      </c>
      <c r="CW54" s="1">
        <f t="shared" si="21"/>
        <v>0</v>
      </c>
      <c r="CX54" s="1">
        <f t="shared" si="21"/>
        <v>0</v>
      </c>
      <c r="CY54" s="1">
        <f t="shared" si="21"/>
        <v>0</v>
      </c>
      <c r="CZ54" s="1">
        <f t="shared" si="21"/>
        <v>0</v>
      </c>
      <c r="DA54" s="1">
        <f t="shared" si="21"/>
        <v>0</v>
      </c>
      <c r="DB54" s="1">
        <f t="shared" si="21"/>
        <v>0</v>
      </c>
      <c r="DC54" s="1">
        <f t="shared" si="21"/>
        <v>0</v>
      </c>
      <c r="DD54" s="1">
        <f t="shared" si="21"/>
        <v>0</v>
      </c>
      <c r="DE54" s="1">
        <f t="shared" si="21"/>
        <v>0</v>
      </c>
      <c r="DF54" s="1">
        <f t="shared" si="21"/>
        <v>0</v>
      </c>
      <c r="DG54" s="1">
        <f t="shared" si="21"/>
        <v>0</v>
      </c>
      <c r="DH54" s="1">
        <f t="shared" si="21"/>
        <v>0</v>
      </c>
      <c r="DI54" s="1">
        <f t="shared" si="21"/>
        <v>0</v>
      </c>
      <c r="DJ54" s="1">
        <f t="shared" si="21"/>
        <v>0</v>
      </c>
      <c r="DK54" s="1">
        <f t="shared" si="21"/>
        <v>0</v>
      </c>
      <c r="DL54" s="1">
        <f t="shared" si="21"/>
        <v>0</v>
      </c>
      <c r="DM54" s="1">
        <f t="shared" si="21"/>
        <v>0</v>
      </c>
      <c r="DN54" s="1">
        <f t="shared" si="21"/>
        <v>0</v>
      </c>
      <c r="DO54" s="1">
        <f t="shared" si="21"/>
        <v>0</v>
      </c>
      <c r="DP54" s="1">
        <f t="shared" si="21"/>
        <v>0</v>
      </c>
      <c r="DQ54" s="1">
        <f t="shared" si="21"/>
        <v>0</v>
      </c>
      <c r="DR54" s="1">
        <f t="shared" si="21"/>
        <v>0</v>
      </c>
      <c r="DS54" s="1">
        <f t="shared" si="21"/>
        <v>0</v>
      </c>
      <c r="DT54">
        <v>0</v>
      </c>
    </row>
    <row r="55" spans="2:124" x14ac:dyDescent="0.2">
      <c r="B55" s="16" t="s">
        <v>17</v>
      </c>
      <c r="C55" s="19">
        <v>7.4999999999999997E-3</v>
      </c>
      <c r="D55" s="1">
        <f>$C$55*$D$9/COUNTA($D$22:$DS$22)</f>
        <v>31.25</v>
      </c>
      <c r="E55" s="1">
        <f t="shared" ref="E55:BP55" si="22">$C$55*$D$9/COUNTA($D$22:$DS$22)</f>
        <v>31.25</v>
      </c>
      <c r="F55" s="1">
        <f t="shared" si="22"/>
        <v>31.25</v>
      </c>
      <c r="G55" s="1">
        <f t="shared" si="22"/>
        <v>31.25</v>
      </c>
      <c r="H55" s="1">
        <f t="shared" si="22"/>
        <v>31.25</v>
      </c>
      <c r="I55" s="1">
        <f t="shared" si="22"/>
        <v>31.25</v>
      </c>
      <c r="J55" s="1">
        <f t="shared" si="22"/>
        <v>31.25</v>
      </c>
      <c r="K55" s="1">
        <f t="shared" si="22"/>
        <v>31.25</v>
      </c>
      <c r="L55" s="1">
        <f t="shared" si="22"/>
        <v>31.25</v>
      </c>
      <c r="M55" s="1">
        <f t="shared" si="22"/>
        <v>31.25</v>
      </c>
      <c r="N55" s="1">
        <f t="shared" si="22"/>
        <v>31.25</v>
      </c>
      <c r="O55" s="1">
        <f t="shared" si="22"/>
        <v>31.25</v>
      </c>
      <c r="P55" s="1">
        <f t="shared" si="22"/>
        <v>31.25</v>
      </c>
      <c r="Q55" s="1">
        <f t="shared" si="22"/>
        <v>31.25</v>
      </c>
      <c r="R55" s="1">
        <f t="shared" si="22"/>
        <v>31.25</v>
      </c>
      <c r="S55" s="1">
        <f t="shared" si="22"/>
        <v>31.25</v>
      </c>
      <c r="T55" s="1">
        <f t="shared" si="22"/>
        <v>31.25</v>
      </c>
      <c r="U55" s="1">
        <f t="shared" si="22"/>
        <v>31.25</v>
      </c>
      <c r="V55" s="1">
        <f t="shared" si="22"/>
        <v>31.25</v>
      </c>
      <c r="W55" s="1">
        <f t="shared" si="22"/>
        <v>31.25</v>
      </c>
      <c r="X55" s="1">
        <f t="shared" si="22"/>
        <v>31.25</v>
      </c>
      <c r="Y55" s="1">
        <f t="shared" si="22"/>
        <v>31.25</v>
      </c>
      <c r="Z55" s="1">
        <f t="shared" si="22"/>
        <v>31.25</v>
      </c>
      <c r="AA55" s="1">
        <f t="shared" si="22"/>
        <v>31.25</v>
      </c>
      <c r="AB55" s="1">
        <f t="shared" si="22"/>
        <v>31.25</v>
      </c>
      <c r="AC55" s="1">
        <f t="shared" si="22"/>
        <v>31.25</v>
      </c>
      <c r="AD55" s="1">
        <f t="shared" si="22"/>
        <v>31.25</v>
      </c>
      <c r="AE55" s="1">
        <f t="shared" si="22"/>
        <v>31.25</v>
      </c>
      <c r="AF55" s="1">
        <f t="shared" si="22"/>
        <v>31.25</v>
      </c>
      <c r="AG55" s="1">
        <f t="shared" si="22"/>
        <v>31.25</v>
      </c>
      <c r="AH55" s="1">
        <f t="shared" si="22"/>
        <v>31.25</v>
      </c>
      <c r="AI55" s="1">
        <f t="shared" si="22"/>
        <v>31.25</v>
      </c>
      <c r="AJ55" s="1">
        <f t="shared" si="22"/>
        <v>31.25</v>
      </c>
      <c r="AK55" s="1">
        <f t="shared" si="22"/>
        <v>31.25</v>
      </c>
      <c r="AL55" s="1">
        <f t="shared" si="22"/>
        <v>31.25</v>
      </c>
      <c r="AM55" s="1">
        <f t="shared" si="22"/>
        <v>31.25</v>
      </c>
      <c r="AN55" s="1">
        <f t="shared" si="22"/>
        <v>31.25</v>
      </c>
      <c r="AO55" s="1">
        <f t="shared" si="22"/>
        <v>31.25</v>
      </c>
      <c r="AP55" s="1">
        <f t="shared" si="22"/>
        <v>31.25</v>
      </c>
      <c r="AQ55" s="1">
        <f t="shared" si="22"/>
        <v>31.25</v>
      </c>
      <c r="AR55" s="1">
        <f t="shared" si="22"/>
        <v>31.25</v>
      </c>
      <c r="AS55" s="1">
        <f t="shared" si="22"/>
        <v>31.25</v>
      </c>
      <c r="AT55" s="1">
        <f t="shared" si="22"/>
        <v>31.25</v>
      </c>
      <c r="AU55" s="1">
        <f t="shared" si="22"/>
        <v>31.25</v>
      </c>
      <c r="AV55" s="1">
        <f t="shared" si="22"/>
        <v>31.25</v>
      </c>
      <c r="AW55" s="1">
        <f t="shared" si="22"/>
        <v>31.25</v>
      </c>
      <c r="AX55" s="1">
        <f t="shared" si="22"/>
        <v>31.25</v>
      </c>
      <c r="AY55" s="1">
        <f t="shared" si="22"/>
        <v>31.25</v>
      </c>
      <c r="AZ55" s="1">
        <f t="shared" si="22"/>
        <v>31.25</v>
      </c>
      <c r="BA55" s="1">
        <f t="shared" si="22"/>
        <v>31.25</v>
      </c>
      <c r="BB55" s="1">
        <f t="shared" si="22"/>
        <v>31.25</v>
      </c>
      <c r="BC55" s="1">
        <f t="shared" si="22"/>
        <v>31.25</v>
      </c>
      <c r="BD55" s="1">
        <f t="shared" si="22"/>
        <v>31.25</v>
      </c>
      <c r="BE55" s="1">
        <f t="shared" si="22"/>
        <v>31.25</v>
      </c>
      <c r="BF55" s="1">
        <f t="shared" si="22"/>
        <v>31.25</v>
      </c>
      <c r="BG55" s="1">
        <f t="shared" si="22"/>
        <v>31.25</v>
      </c>
      <c r="BH55" s="1">
        <f t="shared" si="22"/>
        <v>31.25</v>
      </c>
      <c r="BI55" s="1">
        <f t="shared" si="22"/>
        <v>31.25</v>
      </c>
      <c r="BJ55" s="1">
        <f t="shared" si="22"/>
        <v>31.25</v>
      </c>
      <c r="BK55" s="1">
        <f t="shared" si="22"/>
        <v>31.25</v>
      </c>
      <c r="BL55" s="1">
        <f t="shared" si="22"/>
        <v>31.25</v>
      </c>
      <c r="BM55" s="1">
        <f t="shared" si="22"/>
        <v>31.25</v>
      </c>
      <c r="BN55" s="1">
        <f t="shared" si="22"/>
        <v>31.25</v>
      </c>
      <c r="BO55" s="1">
        <f t="shared" si="22"/>
        <v>31.25</v>
      </c>
      <c r="BP55" s="1">
        <f t="shared" si="22"/>
        <v>31.25</v>
      </c>
      <c r="BQ55" s="1">
        <f t="shared" ref="BQ55:DS55" si="23">$C$55*$D$9/COUNTA($D$22:$DS$22)</f>
        <v>31.25</v>
      </c>
      <c r="BR55" s="1">
        <f t="shared" si="23"/>
        <v>31.25</v>
      </c>
      <c r="BS55" s="1">
        <f t="shared" si="23"/>
        <v>31.25</v>
      </c>
      <c r="BT55" s="1">
        <f t="shared" si="23"/>
        <v>31.25</v>
      </c>
      <c r="BU55" s="1">
        <f t="shared" si="23"/>
        <v>31.25</v>
      </c>
      <c r="BV55" s="1">
        <f t="shared" si="23"/>
        <v>31.25</v>
      </c>
      <c r="BW55" s="1">
        <f t="shared" si="23"/>
        <v>31.25</v>
      </c>
      <c r="BX55" s="1">
        <f t="shared" si="23"/>
        <v>31.25</v>
      </c>
      <c r="BY55" s="1">
        <f t="shared" si="23"/>
        <v>31.25</v>
      </c>
      <c r="BZ55" s="1">
        <f t="shared" si="23"/>
        <v>31.25</v>
      </c>
      <c r="CA55" s="1">
        <f t="shared" si="23"/>
        <v>31.25</v>
      </c>
      <c r="CB55" s="1">
        <f t="shared" si="23"/>
        <v>31.25</v>
      </c>
      <c r="CC55" s="1">
        <f t="shared" si="23"/>
        <v>31.25</v>
      </c>
      <c r="CD55" s="1">
        <f t="shared" si="23"/>
        <v>31.25</v>
      </c>
      <c r="CE55" s="1">
        <f t="shared" si="23"/>
        <v>31.25</v>
      </c>
      <c r="CF55" s="1">
        <f t="shared" si="23"/>
        <v>31.25</v>
      </c>
      <c r="CG55" s="1">
        <f t="shared" si="23"/>
        <v>31.25</v>
      </c>
      <c r="CH55" s="1">
        <f t="shared" si="23"/>
        <v>31.25</v>
      </c>
      <c r="CI55" s="1">
        <f t="shared" si="23"/>
        <v>31.25</v>
      </c>
      <c r="CJ55" s="1">
        <f t="shared" si="23"/>
        <v>31.25</v>
      </c>
      <c r="CK55" s="1">
        <f t="shared" si="23"/>
        <v>31.25</v>
      </c>
      <c r="CL55" s="1">
        <f t="shared" si="23"/>
        <v>31.25</v>
      </c>
      <c r="CM55" s="1">
        <f t="shared" si="23"/>
        <v>31.25</v>
      </c>
      <c r="CN55" s="1">
        <f t="shared" si="23"/>
        <v>31.25</v>
      </c>
      <c r="CO55" s="1">
        <f t="shared" si="23"/>
        <v>31.25</v>
      </c>
      <c r="CP55" s="1">
        <f t="shared" si="23"/>
        <v>31.25</v>
      </c>
      <c r="CQ55" s="1">
        <f t="shared" si="23"/>
        <v>31.25</v>
      </c>
      <c r="CR55" s="1">
        <f t="shared" si="23"/>
        <v>31.25</v>
      </c>
      <c r="CS55" s="1">
        <f t="shared" si="23"/>
        <v>31.25</v>
      </c>
      <c r="CT55" s="1">
        <f t="shared" si="23"/>
        <v>31.25</v>
      </c>
      <c r="CU55" s="1">
        <f t="shared" si="23"/>
        <v>31.25</v>
      </c>
      <c r="CV55" s="1">
        <f t="shared" si="23"/>
        <v>31.25</v>
      </c>
      <c r="CW55" s="1">
        <f t="shared" si="23"/>
        <v>31.25</v>
      </c>
      <c r="CX55" s="1">
        <f t="shared" si="23"/>
        <v>31.25</v>
      </c>
      <c r="CY55" s="1">
        <f t="shared" si="23"/>
        <v>31.25</v>
      </c>
      <c r="CZ55" s="1">
        <f t="shared" si="23"/>
        <v>31.25</v>
      </c>
      <c r="DA55" s="1">
        <f t="shared" si="23"/>
        <v>31.25</v>
      </c>
      <c r="DB55" s="1">
        <f t="shared" si="23"/>
        <v>31.25</v>
      </c>
      <c r="DC55" s="1">
        <f t="shared" si="23"/>
        <v>31.25</v>
      </c>
      <c r="DD55" s="1">
        <f t="shared" si="23"/>
        <v>31.25</v>
      </c>
      <c r="DE55" s="1">
        <f t="shared" si="23"/>
        <v>31.25</v>
      </c>
      <c r="DF55" s="1">
        <f t="shared" si="23"/>
        <v>31.25</v>
      </c>
      <c r="DG55" s="1">
        <f t="shared" si="23"/>
        <v>31.25</v>
      </c>
      <c r="DH55" s="1">
        <f t="shared" si="23"/>
        <v>31.25</v>
      </c>
      <c r="DI55" s="1">
        <f t="shared" si="23"/>
        <v>31.25</v>
      </c>
      <c r="DJ55" s="1">
        <f t="shared" si="23"/>
        <v>31.25</v>
      </c>
      <c r="DK55" s="1">
        <f t="shared" si="23"/>
        <v>31.25</v>
      </c>
      <c r="DL55" s="1">
        <f t="shared" si="23"/>
        <v>31.25</v>
      </c>
      <c r="DM55" s="1">
        <f t="shared" si="23"/>
        <v>31.25</v>
      </c>
      <c r="DN55" s="1">
        <f t="shared" si="23"/>
        <v>31.25</v>
      </c>
      <c r="DO55" s="1">
        <f t="shared" si="23"/>
        <v>31.25</v>
      </c>
      <c r="DP55" s="1">
        <f t="shared" si="23"/>
        <v>31.25</v>
      </c>
      <c r="DQ55" s="1">
        <f t="shared" si="23"/>
        <v>31.25</v>
      </c>
      <c r="DR55" s="1">
        <f t="shared" si="23"/>
        <v>31.25</v>
      </c>
      <c r="DS55" s="1">
        <f t="shared" si="23"/>
        <v>31.25</v>
      </c>
      <c r="DT55">
        <v>0</v>
      </c>
    </row>
    <row r="56" spans="2:124" x14ac:dyDescent="0.2">
      <c r="DT56">
        <v>0</v>
      </c>
    </row>
    <row r="57" spans="2:124" x14ac:dyDescent="0.2">
      <c r="B57" s="10" t="s">
        <v>23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>
        <v>0</v>
      </c>
    </row>
    <row r="58" spans="2:124" x14ac:dyDescent="0.2">
      <c r="B58" t="s">
        <v>5</v>
      </c>
      <c r="D58" s="2">
        <v>250</v>
      </c>
      <c r="E58" s="1">
        <f>$D$58</f>
        <v>250</v>
      </c>
      <c r="F58" s="1">
        <f t="shared" ref="F58:BQ58" si="24">$D$58</f>
        <v>250</v>
      </c>
      <c r="G58" s="1">
        <f t="shared" si="24"/>
        <v>250</v>
      </c>
      <c r="H58" s="1">
        <f t="shared" si="24"/>
        <v>250</v>
      </c>
      <c r="I58" s="1">
        <f t="shared" si="24"/>
        <v>250</v>
      </c>
      <c r="J58" s="1">
        <f t="shared" si="24"/>
        <v>250</v>
      </c>
      <c r="K58" s="1">
        <f t="shared" si="24"/>
        <v>250</v>
      </c>
      <c r="L58" s="1">
        <f t="shared" si="24"/>
        <v>250</v>
      </c>
      <c r="M58" s="1">
        <f t="shared" si="24"/>
        <v>250</v>
      </c>
      <c r="N58" s="1">
        <f t="shared" si="24"/>
        <v>250</v>
      </c>
      <c r="O58" s="1">
        <f t="shared" si="24"/>
        <v>250</v>
      </c>
      <c r="P58" s="1">
        <f t="shared" si="24"/>
        <v>250</v>
      </c>
      <c r="Q58" s="1">
        <f t="shared" si="24"/>
        <v>250</v>
      </c>
      <c r="R58" s="1">
        <f t="shared" si="24"/>
        <v>250</v>
      </c>
      <c r="S58" s="1">
        <f t="shared" si="24"/>
        <v>250</v>
      </c>
      <c r="T58" s="1">
        <f t="shared" si="24"/>
        <v>250</v>
      </c>
      <c r="U58" s="1">
        <f t="shared" si="24"/>
        <v>250</v>
      </c>
      <c r="V58" s="1">
        <f t="shared" si="24"/>
        <v>250</v>
      </c>
      <c r="W58" s="1">
        <f t="shared" si="24"/>
        <v>250</v>
      </c>
      <c r="X58" s="1">
        <f t="shared" si="24"/>
        <v>250</v>
      </c>
      <c r="Y58" s="1">
        <f t="shared" si="24"/>
        <v>250</v>
      </c>
      <c r="Z58" s="1">
        <f t="shared" si="24"/>
        <v>250</v>
      </c>
      <c r="AA58" s="1">
        <f t="shared" si="24"/>
        <v>250</v>
      </c>
      <c r="AB58" s="1">
        <f t="shared" si="24"/>
        <v>250</v>
      </c>
      <c r="AC58" s="1">
        <f t="shared" si="24"/>
        <v>250</v>
      </c>
      <c r="AD58" s="1">
        <f t="shared" si="24"/>
        <v>250</v>
      </c>
      <c r="AE58" s="1">
        <f t="shared" si="24"/>
        <v>250</v>
      </c>
      <c r="AF58" s="1">
        <f t="shared" si="24"/>
        <v>250</v>
      </c>
      <c r="AG58" s="1">
        <f t="shared" si="24"/>
        <v>250</v>
      </c>
      <c r="AH58" s="1">
        <f t="shared" si="24"/>
        <v>250</v>
      </c>
      <c r="AI58" s="1">
        <f t="shared" si="24"/>
        <v>250</v>
      </c>
      <c r="AJ58" s="1">
        <f t="shared" si="24"/>
        <v>250</v>
      </c>
      <c r="AK58" s="1">
        <f t="shared" si="24"/>
        <v>250</v>
      </c>
      <c r="AL58" s="1">
        <f t="shared" si="24"/>
        <v>250</v>
      </c>
      <c r="AM58" s="1">
        <f t="shared" si="24"/>
        <v>250</v>
      </c>
      <c r="AN58" s="1">
        <f t="shared" si="24"/>
        <v>250</v>
      </c>
      <c r="AO58" s="1">
        <f t="shared" si="24"/>
        <v>250</v>
      </c>
      <c r="AP58" s="1">
        <f t="shared" si="24"/>
        <v>250</v>
      </c>
      <c r="AQ58" s="1">
        <f t="shared" si="24"/>
        <v>250</v>
      </c>
      <c r="AR58" s="1">
        <f t="shared" si="24"/>
        <v>250</v>
      </c>
      <c r="AS58" s="1">
        <f t="shared" si="24"/>
        <v>250</v>
      </c>
      <c r="AT58" s="1">
        <f t="shared" si="24"/>
        <v>250</v>
      </c>
      <c r="AU58" s="1">
        <f t="shared" si="24"/>
        <v>250</v>
      </c>
      <c r="AV58" s="1">
        <f t="shared" si="24"/>
        <v>250</v>
      </c>
      <c r="AW58" s="1">
        <f t="shared" si="24"/>
        <v>250</v>
      </c>
      <c r="AX58" s="1">
        <f t="shared" si="24"/>
        <v>250</v>
      </c>
      <c r="AY58" s="1">
        <f t="shared" si="24"/>
        <v>250</v>
      </c>
      <c r="AZ58" s="1">
        <f t="shared" si="24"/>
        <v>250</v>
      </c>
      <c r="BA58" s="1">
        <f t="shared" si="24"/>
        <v>250</v>
      </c>
      <c r="BB58" s="1">
        <f t="shared" si="24"/>
        <v>250</v>
      </c>
      <c r="BC58" s="1">
        <f t="shared" si="24"/>
        <v>250</v>
      </c>
      <c r="BD58" s="1">
        <f t="shared" si="24"/>
        <v>250</v>
      </c>
      <c r="BE58" s="1">
        <f t="shared" si="24"/>
        <v>250</v>
      </c>
      <c r="BF58" s="1">
        <f t="shared" si="24"/>
        <v>250</v>
      </c>
      <c r="BG58" s="1">
        <f t="shared" si="24"/>
        <v>250</v>
      </c>
      <c r="BH58" s="1">
        <f t="shared" si="24"/>
        <v>250</v>
      </c>
      <c r="BI58" s="1">
        <f t="shared" si="24"/>
        <v>250</v>
      </c>
      <c r="BJ58" s="1">
        <f t="shared" si="24"/>
        <v>250</v>
      </c>
      <c r="BK58" s="1">
        <f t="shared" si="24"/>
        <v>250</v>
      </c>
      <c r="BL58" s="1">
        <f t="shared" si="24"/>
        <v>250</v>
      </c>
      <c r="BM58" s="1">
        <f t="shared" si="24"/>
        <v>250</v>
      </c>
      <c r="BN58" s="1">
        <f t="shared" si="24"/>
        <v>250</v>
      </c>
      <c r="BO58" s="1">
        <f t="shared" si="24"/>
        <v>250</v>
      </c>
      <c r="BP58" s="1">
        <f t="shared" si="24"/>
        <v>250</v>
      </c>
      <c r="BQ58" s="1">
        <f t="shared" si="24"/>
        <v>250</v>
      </c>
      <c r="BR58" s="1">
        <f t="shared" ref="BR58:DS58" si="25">$D$58</f>
        <v>250</v>
      </c>
      <c r="BS58" s="1">
        <f t="shared" si="25"/>
        <v>250</v>
      </c>
      <c r="BT58" s="1">
        <f t="shared" si="25"/>
        <v>250</v>
      </c>
      <c r="BU58" s="1">
        <f t="shared" si="25"/>
        <v>250</v>
      </c>
      <c r="BV58" s="1">
        <f t="shared" si="25"/>
        <v>250</v>
      </c>
      <c r="BW58" s="1">
        <f t="shared" si="25"/>
        <v>250</v>
      </c>
      <c r="BX58" s="1">
        <f t="shared" si="25"/>
        <v>250</v>
      </c>
      <c r="BY58" s="1">
        <f t="shared" si="25"/>
        <v>250</v>
      </c>
      <c r="BZ58" s="1">
        <f t="shared" si="25"/>
        <v>250</v>
      </c>
      <c r="CA58" s="1">
        <f t="shared" si="25"/>
        <v>250</v>
      </c>
      <c r="CB58" s="1">
        <f t="shared" si="25"/>
        <v>250</v>
      </c>
      <c r="CC58" s="1">
        <f t="shared" si="25"/>
        <v>250</v>
      </c>
      <c r="CD58" s="1">
        <f t="shared" si="25"/>
        <v>250</v>
      </c>
      <c r="CE58" s="1">
        <f t="shared" si="25"/>
        <v>250</v>
      </c>
      <c r="CF58" s="1">
        <f t="shared" si="25"/>
        <v>250</v>
      </c>
      <c r="CG58" s="1">
        <f t="shared" si="25"/>
        <v>250</v>
      </c>
      <c r="CH58" s="1">
        <f t="shared" si="25"/>
        <v>250</v>
      </c>
      <c r="CI58" s="1">
        <f t="shared" si="25"/>
        <v>250</v>
      </c>
      <c r="CJ58" s="1">
        <f t="shared" si="25"/>
        <v>250</v>
      </c>
      <c r="CK58" s="1">
        <f t="shared" si="25"/>
        <v>250</v>
      </c>
      <c r="CL58" s="1">
        <f t="shared" si="25"/>
        <v>250</v>
      </c>
      <c r="CM58" s="1">
        <f t="shared" si="25"/>
        <v>250</v>
      </c>
      <c r="CN58" s="1">
        <f t="shared" si="25"/>
        <v>250</v>
      </c>
      <c r="CO58" s="1">
        <f t="shared" si="25"/>
        <v>250</v>
      </c>
      <c r="CP58" s="1">
        <f t="shared" si="25"/>
        <v>250</v>
      </c>
      <c r="CQ58" s="1">
        <f t="shared" si="25"/>
        <v>250</v>
      </c>
      <c r="CR58" s="1">
        <f t="shared" si="25"/>
        <v>250</v>
      </c>
      <c r="CS58" s="1">
        <f t="shared" si="25"/>
        <v>250</v>
      </c>
      <c r="CT58" s="1">
        <f t="shared" si="25"/>
        <v>250</v>
      </c>
      <c r="CU58" s="1">
        <f t="shared" si="25"/>
        <v>250</v>
      </c>
      <c r="CV58" s="1">
        <f t="shared" si="25"/>
        <v>250</v>
      </c>
      <c r="CW58" s="1">
        <f t="shared" si="25"/>
        <v>250</v>
      </c>
      <c r="CX58" s="1">
        <f t="shared" si="25"/>
        <v>250</v>
      </c>
      <c r="CY58" s="1">
        <f t="shared" si="25"/>
        <v>250</v>
      </c>
      <c r="CZ58" s="1">
        <f t="shared" si="25"/>
        <v>250</v>
      </c>
      <c r="DA58" s="1">
        <f t="shared" si="25"/>
        <v>250</v>
      </c>
      <c r="DB58" s="1">
        <f t="shared" si="25"/>
        <v>250</v>
      </c>
      <c r="DC58" s="1">
        <f t="shared" si="25"/>
        <v>250</v>
      </c>
      <c r="DD58" s="1">
        <f t="shared" si="25"/>
        <v>250</v>
      </c>
      <c r="DE58" s="1">
        <f t="shared" si="25"/>
        <v>250</v>
      </c>
      <c r="DF58" s="1">
        <f t="shared" si="25"/>
        <v>250</v>
      </c>
      <c r="DG58" s="1">
        <f t="shared" si="25"/>
        <v>250</v>
      </c>
      <c r="DH58" s="1">
        <f t="shared" si="25"/>
        <v>250</v>
      </c>
      <c r="DI58" s="1">
        <f t="shared" si="25"/>
        <v>250</v>
      </c>
      <c r="DJ58" s="1">
        <f t="shared" si="25"/>
        <v>250</v>
      </c>
      <c r="DK58" s="1">
        <f t="shared" si="25"/>
        <v>250</v>
      </c>
      <c r="DL58" s="1">
        <f t="shared" si="25"/>
        <v>250</v>
      </c>
      <c r="DM58" s="1">
        <f t="shared" si="25"/>
        <v>250</v>
      </c>
      <c r="DN58" s="1">
        <f t="shared" si="25"/>
        <v>250</v>
      </c>
      <c r="DO58" s="1">
        <f t="shared" si="25"/>
        <v>250</v>
      </c>
      <c r="DP58" s="1">
        <f t="shared" si="25"/>
        <v>250</v>
      </c>
      <c r="DQ58" s="1">
        <f t="shared" si="25"/>
        <v>250</v>
      </c>
      <c r="DR58" s="1">
        <f t="shared" si="25"/>
        <v>250</v>
      </c>
      <c r="DS58" s="1">
        <f t="shared" si="25"/>
        <v>250</v>
      </c>
      <c r="DT58">
        <v>0</v>
      </c>
    </row>
    <row r="59" spans="2:124" x14ac:dyDescent="0.2">
      <c r="DT59">
        <v>0</v>
      </c>
    </row>
    <row r="60" spans="2:124" x14ac:dyDescent="0.2">
      <c r="B60" s="8" t="s">
        <v>41</v>
      </c>
      <c r="C60" s="8"/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>
        <v>0</v>
      </c>
    </row>
    <row r="61" spans="2:124" x14ac:dyDescent="0.2">
      <c r="B61" t="s">
        <v>33</v>
      </c>
      <c r="D61" s="1">
        <f>D9</f>
        <v>500000</v>
      </c>
      <c r="DT61">
        <v>0</v>
      </c>
    </row>
    <row r="62" spans="2:124" x14ac:dyDescent="0.2">
      <c r="B62" t="s">
        <v>42</v>
      </c>
      <c r="D62" s="1">
        <f>-SUM(D25:DS25)</f>
        <v>86684.162729631134</v>
      </c>
      <c r="DT62">
        <v>0</v>
      </c>
    </row>
    <row r="63" spans="2:124" x14ac:dyDescent="0.2">
      <c r="B63" t="s">
        <v>43</v>
      </c>
      <c r="D63" s="1">
        <f>SUM(D42:D46,D49)</f>
        <v>6810</v>
      </c>
      <c r="DT63">
        <v>0</v>
      </c>
    </row>
    <row r="64" spans="2:124" ht="17" thickBot="1" x14ac:dyDescent="0.25">
      <c r="B64" s="21" t="s">
        <v>36</v>
      </c>
      <c r="C64" s="21"/>
      <c r="D64" s="22">
        <f>SUM(D50:DS50,D53:DS55,D58:DS58)</f>
        <v>101494.44993261097</v>
      </c>
      <c r="DT64">
        <v>0</v>
      </c>
    </row>
    <row r="65" spans="2:124" ht="17" thickTop="1" x14ac:dyDescent="0.2">
      <c r="B65" t="s">
        <v>44</v>
      </c>
      <c r="D65" s="1">
        <f>SUM(D61:D64)</f>
        <v>694988.61266224214</v>
      </c>
      <c r="DT65">
        <v>0</v>
      </c>
    </row>
    <row r="66" spans="2:124" x14ac:dyDescent="0.2">
      <c r="DT66">
        <v>0</v>
      </c>
    </row>
    <row r="67" spans="2:124" x14ac:dyDescent="0.2">
      <c r="DT67">
        <v>0</v>
      </c>
    </row>
    <row r="68" spans="2:124" x14ac:dyDescent="0.2">
      <c r="D68" s="2"/>
      <c r="E68" s="1"/>
    </row>
    <row r="69" spans="2:124" x14ac:dyDescent="0.2">
      <c r="D69" s="2"/>
      <c r="E69" s="1"/>
    </row>
    <row r="70" spans="2:124" x14ac:dyDescent="0.2">
      <c r="D70" s="2"/>
      <c r="E70" s="1"/>
    </row>
    <row r="71" spans="2:124" x14ac:dyDescent="0.2">
      <c r="D71" s="2"/>
      <c r="E71" s="1"/>
    </row>
    <row r="72" spans="2:124" x14ac:dyDescent="0.2">
      <c r="D72" s="2"/>
      <c r="E72" s="1"/>
    </row>
    <row r="73" spans="2:124" x14ac:dyDescent="0.2">
      <c r="E73" s="1"/>
    </row>
    <row r="74" spans="2:124" x14ac:dyDescent="0.2">
      <c r="E74" s="1"/>
    </row>
    <row r="75" spans="2:124" x14ac:dyDescent="0.2">
      <c r="E75" s="1"/>
    </row>
    <row r="76" spans="2:124" x14ac:dyDescent="0.2">
      <c r="E76" s="1"/>
    </row>
    <row r="77" spans="2:124" x14ac:dyDescent="0.2">
      <c r="B77" s="16"/>
      <c r="E77" s="1"/>
    </row>
    <row r="78" spans="2:124" x14ac:dyDescent="0.2">
      <c r="E78" s="1"/>
    </row>
    <row r="82" spans="5:124" x14ac:dyDescent="0.2">
      <c r="E82" s="1"/>
    </row>
    <row r="83" spans="5:124" x14ac:dyDescent="0.2">
      <c r="E83" s="1"/>
    </row>
    <row r="84" spans="5:124" x14ac:dyDescent="0.2">
      <c r="E84" s="1"/>
    </row>
    <row r="85" spans="5:124" x14ac:dyDescent="0.2">
      <c r="E85" s="1"/>
    </row>
    <row r="86" spans="5:124" x14ac:dyDescent="0.2">
      <c r="E86" s="1"/>
    </row>
    <row r="87" spans="5:124" x14ac:dyDescent="0.2">
      <c r="E87" s="1"/>
    </row>
    <row r="88" spans="5:124" x14ac:dyDescent="0.2">
      <c r="E88" s="1"/>
    </row>
    <row r="89" spans="5:124" x14ac:dyDescent="0.2">
      <c r="E89" s="1"/>
    </row>
    <row r="90" spans="5:124" x14ac:dyDescent="0.2">
      <c r="E90" s="1"/>
    </row>
    <row r="91" spans="5:124" x14ac:dyDescent="0.2">
      <c r="E91" s="1"/>
    </row>
    <row r="92" spans="5:124" x14ac:dyDescent="0.2">
      <c r="E92" s="1"/>
    </row>
    <row r="94" spans="5:124" x14ac:dyDescent="0.2">
      <c r="DT94">
        <v>0</v>
      </c>
    </row>
    <row r="95" spans="5:124" x14ac:dyDescent="0.2">
      <c r="DT95">
        <v>0</v>
      </c>
    </row>
    <row r="96" spans="5:124" x14ac:dyDescent="0.2">
      <c r="DT96">
        <v>0</v>
      </c>
    </row>
    <row r="97" spans="124:124" x14ac:dyDescent="0.2">
      <c r="DT97">
        <v>0</v>
      </c>
    </row>
    <row r="98" spans="124:124" x14ac:dyDescent="0.2">
      <c r="DT98">
        <v>0</v>
      </c>
    </row>
    <row r="99" spans="124:124" x14ac:dyDescent="0.2">
      <c r="DT99">
        <v>0</v>
      </c>
    </row>
    <row r="100" spans="124:124" x14ac:dyDescent="0.2">
      <c r="DT100">
        <v>0</v>
      </c>
    </row>
    <row r="101" spans="124:124" x14ac:dyDescent="0.2">
      <c r="DT101">
        <v>0</v>
      </c>
    </row>
    <row r="102" spans="124:124" x14ac:dyDescent="0.2">
      <c r="DT102">
        <v>0</v>
      </c>
    </row>
    <row r="103" spans="124:124" x14ac:dyDescent="0.2">
      <c r="DT103">
        <v>0</v>
      </c>
    </row>
    <row r="104" spans="124:124" x14ac:dyDescent="0.2">
      <c r="DT104">
        <v>0</v>
      </c>
    </row>
    <row r="105" spans="124:124" x14ac:dyDescent="0.2">
      <c r="DT105">
        <v>0</v>
      </c>
    </row>
    <row r="106" spans="124:124" x14ac:dyDescent="0.2">
      <c r="DT106">
        <v>0</v>
      </c>
    </row>
    <row r="107" spans="124:124" x14ac:dyDescent="0.2">
      <c r="DT107">
        <v>0</v>
      </c>
    </row>
    <row r="108" spans="124:124" x14ac:dyDescent="0.2">
      <c r="DT108">
        <v>0</v>
      </c>
    </row>
    <row r="109" spans="124:124" x14ac:dyDescent="0.2">
      <c r="DT109">
        <v>0</v>
      </c>
    </row>
    <row r="110" spans="124:124" x14ac:dyDescent="0.2">
      <c r="DT110">
        <v>0</v>
      </c>
    </row>
    <row r="111" spans="124:124" x14ac:dyDescent="0.2">
      <c r="DT111">
        <v>0</v>
      </c>
    </row>
    <row r="112" spans="124:124" x14ac:dyDescent="0.2">
      <c r="DT112">
        <v>0</v>
      </c>
    </row>
    <row r="113" spans="124:124" x14ac:dyDescent="0.2">
      <c r="DT113">
        <v>0</v>
      </c>
    </row>
    <row r="114" spans="124:124" x14ac:dyDescent="0.2">
      <c r="DT114">
        <v>0</v>
      </c>
    </row>
    <row r="115" spans="124:124" x14ac:dyDescent="0.2">
      <c r="DT115">
        <v>0</v>
      </c>
    </row>
    <row r="116" spans="124:124" x14ac:dyDescent="0.2">
      <c r="DT116">
        <v>0</v>
      </c>
    </row>
    <row r="117" spans="124:124" x14ac:dyDescent="0.2">
      <c r="DT117">
        <v>0</v>
      </c>
    </row>
    <row r="118" spans="124:124" x14ac:dyDescent="0.2">
      <c r="DT118">
        <v>0</v>
      </c>
    </row>
    <row r="119" spans="124:124" x14ac:dyDescent="0.2">
      <c r="DT119">
        <v>0</v>
      </c>
    </row>
    <row r="120" spans="124:124" x14ac:dyDescent="0.2">
      <c r="DT120">
        <v>0</v>
      </c>
    </row>
    <row r="121" spans="124:124" x14ac:dyDescent="0.2">
      <c r="DT121">
        <v>0</v>
      </c>
    </row>
    <row r="122" spans="124:124" x14ac:dyDescent="0.2">
      <c r="DT122">
        <v>0</v>
      </c>
    </row>
    <row r="123" spans="124:124" x14ac:dyDescent="0.2">
      <c r="DT123">
        <v>0</v>
      </c>
    </row>
    <row r="124" spans="124:124" x14ac:dyDescent="0.2">
      <c r="DT124">
        <v>0</v>
      </c>
    </row>
    <row r="125" spans="124:124" x14ac:dyDescent="0.2">
      <c r="DT125">
        <v>0</v>
      </c>
    </row>
    <row r="126" spans="124:124" x14ac:dyDescent="0.2">
      <c r="DT12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1E7BD-4FA8-5541-89E9-42591FFD7A4A}">
  <dimension ref="B3:D12"/>
  <sheetViews>
    <sheetView showGridLines="0" zoomScaleNormal="100" workbookViewId="0"/>
  </sheetViews>
  <sheetFormatPr baseColWidth="10" defaultRowHeight="16" x14ac:dyDescent="0.2"/>
  <cols>
    <col min="2" max="2" width="23.5" bestFit="1" customWidth="1"/>
    <col min="3" max="3" width="21.83203125" bestFit="1" customWidth="1"/>
    <col min="4" max="4" width="20.83203125" bestFit="1" customWidth="1"/>
  </cols>
  <sheetData>
    <row r="3" spans="2:4" x14ac:dyDescent="0.2">
      <c r="B3" s="10" t="s">
        <v>96</v>
      </c>
      <c r="C3" s="10"/>
      <c r="D3" s="29"/>
    </row>
    <row r="4" spans="2:4" ht="24" customHeight="1" x14ac:dyDescent="0.2">
      <c r="B4" s="30" t="s">
        <v>97</v>
      </c>
      <c r="C4" s="30" t="s">
        <v>98</v>
      </c>
      <c r="D4" s="31" t="s">
        <v>99</v>
      </c>
    </row>
    <row r="5" spans="2:4" ht="24" customHeight="1" x14ac:dyDescent="0.2">
      <c r="B5" s="34" t="s">
        <v>100</v>
      </c>
      <c r="C5" s="35" t="s">
        <v>101</v>
      </c>
      <c r="D5" s="36" t="s">
        <v>102</v>
      </c>
    </row>
    <row r="6" spans="2:4" ht="24" customHeight="1" x14ac:dyDescent="0.2">
      <c r="B6" s="32" t="s">
        <v>103</v>
      </c>
      <c r="C6" s="33" t="s">
        <v>104</v>
      </c>
      <c r="D6" s="28" t="s">
        <v>105</v>
      </c>
    </row>
    <row r="7" spans="2:4" x14ac:dyDescent="0.2">
      <c r="D7" s="28"/>
    </row>
    <row r="8" spans="2:4" x14ac:dyDescent="0.2">
      <c r="D8" s="28"/>
    </row>
    <row r="9" spans="2:4" x14ac:dyDescent="0.2">
      <c r="B9" s="10" t="s">
        <v>106</v>
      </c>
      <c r="C9" s="10"/>
      <c r="D9" s="29"/>
    </row>
    <row r="10" spans="2:4" ht="24" customHeight="1" x14ac:dyDescent="0.2">
      <c r="B10" s="30" t="s">
        <v>97</v>
      </c>
      <c r="C10" s="30" t="s">
        <v>98</v>
      </c>
      <c r="D10" s="31" t="s">
        <v>99</v>
      </c>
    </row>
    <row r="11" spans="2:4" ht="24" customHeight="1" x14ac:dyDescent="0.2">
      <c r="B11" s="34" t="s">
        <v>100</v>
      </c>
      <c r="C11" s="35" t="s">
        <v>107</v>
      </c>
      <c r="D11" s="36" t="s">
        <v>105</v>
      </c>
    </row>
    <row r="12" spans="2:4" ht="24" customHeight="1" x14ac:dyDescent="0.2">
      <c r="B12" s="32" t="s">
        <v>103</v>
      </c>
      <c r="C12" s="33" t="s">
        <v>101</v>
      </c>
      <c r="D12" s="28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AAB75-D795-674C-8F64-239ED0649AAB}">
  <dimension ref="A1"/>
  <sheetViews>
    <sheetView showGridLines="0" workbookViewId="0"/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EA1C8-4B82-B048-AE5B-E7035A93D079}">
  <dimension ref="B3:D25"/>
  <sheetViews>
    <sheetView showGridLines="0" workbookViewId="0"/>
  </sheetViews>
  <sheetFormatPr baseColWidth="10" defaultRowHeight="16" x14ac:dyDescent="0.2"/>
  <cols>
    <col min="1" max="1" width="10.83203125" style="23"/>
    <col min="2" max="2" width="41.6640625" style="23" bestFit="1" customWidth="1"/>
    <col min="3" max="3" width="37.83203125" style="23" customWidth="1"/>
    <col min="4" max="16384" width="10.83203125" style="23"/>
  </cols>
  <sheetData>
    <row r="3" spans="2:4" ht="34" x14ac:dyDescent="0.2">
      <c r="B3" s="24" t="s">
        <v>46</v>
      </c>
      <c r="C3" s="25" t="s">
        <v>51</v>
      </c>
      <c r="D3" s="24" t="s">
        <v>92</v>
      </c>
    </row>
    <row r="4" spans="2:4" ht="34" x14ac:dyDescent="0.2">
      <c r="B4" s="24" t="s">
        <v>47</v>
      </c>
      <c r="C4" s="25" t="s">
        <v>50</v>
      </c>
      <c r="D4" s="24" t="s">
        <v>92</v>
      </c>
    </row>
    <row r="5" spans="2:4" ht="17" x14ac:dyDescent="0.2">
      <c r="B5" s="24" t="s">
        <v>48</v>
      </c>
      <c r="C5" s="25" t="s">
        <v>49</v>
      </c>
      <c r="D5" s="24" t="s">
        <v>92</v>
      </c>
    </row>
    <row r="6" spans="2:4" ht="17" x14ac:dyDescent="0.2">
      <c r="B6" s="24" t="s">
        <v>52</v>
      </c>
      <c r="C6" s="25" t="s">
        <v>53</v>
      </c>
      <c r="D6" s="24" t="s">
        <v>92</v>
      </c>
    </row>
    <row r="7" spans="2:4" ht="17" x14ac:dyDescent="0.2">
      <c r="B7" s="24" t="s">
        <v>54</v>
      </c>
      <c r="C7" s="25" t="s">
        <v>88</v>
      </c>
      <c r="D7" s="24" t="s">
        <v>92</v>
      </c>
    </row>
    <row r="8" spans="2:4" ht="17" x14ac:dyDescent="0.2">
      <c r="B8" s="24" t="s">
        <v>55</v>
      </c>
      <c r="C8" s="25" t="s">
        <v>89</v>
      </c>
      <c r="D8" s="24" t="s">
        <v>92</v>
      </c>
    </row>
    <row r="9" spans="2:4" ht="17" x14ac:dyDescent="0.2">
      <c r="B9" s="24" t="s">
        <v>56</v>
      </c>
      <c r="C9" s="25" t="s">
        <v>89</v>
      </c>
      <c r="D9" s="24" t="s">
        <v>92</v>
      </c>
    </row>
    <row r="10" spans="2:4" ht="34" x14ac:dyDescent="0.2">
      <c r="B10" s="24" t="s">
        <v>57</v>
      </c>
      <c r="C10" s="25" t="s">
        <v>90</v>
      </c>
      <c r="D10" s="26" t="s">
        <v>60</v>
      </c>
    </row>
    <row r="11" spans="2:4" ht="34" x14ac:dyDescent="0.2">
      <c r="B11" s="24" t="s">
        <v>58</v>
      </c>
      <c r="C11" s="25" t="s">
        <v>91</v>
      </c>
      <c r="D11" s="26" t="s">
        <v>60</v>
      </c>
    </row>
    <row r="12" spans="2:4" ht="17" x14ac:dyDescent="0.2">
      <c r="B12" s="24" t="s">
        <v>59</v>
      </c>
      <c r="C12" s="25" t="s">
        <v>89</v>
      </c>
      <c r="D12" s="26" t="s">
        <v>60</v>
      </c>
    </row>
    <row r="13" spans="2:4" ht="34" x14ac:dyDescent="0.2">
      <c r="B13" s="24" t="s">
        <v>61</v>
      </c>
      <c r="C13" s="25" t="s">
        <v>62</v>
      </c>
      <c r="D13" s="26" t="s">
        <v>60</v>
      </c>
    </row>
    <row r="14" spans="2:4" ht="17" x14ac:dyDescent="0.2">
      <c r="B14" s="24" t="s">
        <v>63</v>
      </c>
      <c r="C14" s="25" t="s">
        <v>93</v>
      </c>
      <c r="D14" s="26" t="s">
        <v>60</v>
      </c>
    </row>
    <row r="15" spans="2:4" ht="34" x14ac:dyDescent="0.2">
      <c r="B15" s="24" t="s">
        <v>64</v>
      </c>
      <c r="C15" s="25" t="s">
        <v>94</v>
      </c>
      <c r="D15" s="26" t="s">
        <v>65</v>
      </c>
    </row>
    <row r="16" spans="2:4" ht="51" x14ac:dyDescent="0.2">
      <c r="B16" s="24" t="s">
        <v>66</v>
      </c>
      <c r="C16" s="25" t="s">
        <v>95</v>
      </c>
      <c r="D16" s="26" t="s">
        <v>71</v>
      </c>
    </row>
    <row r="17" spans="2:4" ht="34" x14ac:dyDescent="0.2">
      <c r="B17" s="24" t="s">
        <v>67</v>
      </c>
      <c r="C17" s="25" t="s">
        <v>69</v>
      </c>
      <c r="D17" s="26" t="s">
        <v>71</v>
      </c>
    </row>
    <row r="18" spans="2:4" ht="34" x14ac:dyDescent="0.2">
      <c r="B18" s="24" t="s">
        <v>68</v>
      </c>
      <c r="C18" s="25" t="s">
        <v>70</v>
      </c>
      <c r="D18" s="26" t="s">
        <v>71</v>
      </c>
    </row>
    <row r="19" spans="2:4" ht="34" x14ac:dyDescent="0.2">
      <c r="B19" s="24" t="s">
        <v>72</v>
      </c>
      <c r="C19" s="25" t="s">
        <v>73</v>
      </c>
      <c r="D19" s="26" t="s">
        <v>71</v>
      </c>
    </row>
    <row r="20" spans="2:4" ht="34" x14ac:dyDescent="0.2">
      <c r="B20" s="24" t="s">
        <v>74</v>
      </c>
      <c r="C20" s="25" t="s">
        <v>75</v>
      </c>
      <c r="D20" s="26" t="s">
        <v>71</v>
      </c>
    </row>
    <row r="21" spans="2:4" ht="17" x14ac:dyDescent="0.2">
      <c r="B21" s="24" t="s">
        <v>76</v>
      </c>
      <c r="C21" s="25" t="s">
        <v>77</v>
      </c>
      <c r="D21" s="26" t="s">
        <v>78</v>
      </c>
    </row>
    <row r="22" spans="2:4" x14ac:dyDescent="0.2">
      <c r="B22" s="24" t="s">
        <v>79</v>
      </c>
      <c r="C22" s="25"/>
      <c r="D22" s="27" t="s">
        <v>80</v>
      </c>
    </row>
    <row r="23" spans="2:4" ht="34" x14ac:dyDescent="0.2">
      <c r="B23" s="24" t="s">
        <v>81</v>
      </c>
      <c r="C23" s="25" t="s">
        <v>82</v>
      </c>
      <c r="D23" s="27" t="s">
        <v>83</v>
      </c>
    </row>
    <row r="24" spans="2:4" ht="17" x14ac:dyDescent="0.2">
      <c r="B24" s="24" t="s">
        <v>84</v>
      </c>
      <c r="C24" s="25" t="s">
        <v>85</v>
      </c>
      <c r="D24" s="27" t="s">
        <v>83</v>
      </c>
    </row>
    <row r="25" spans="2:4" ht="17" x14ac:dyDescent="0.2">
      <c r="B25" s="24" t="s">
        <v>86</v>
      </c>
      <c r="C25" s="25" t="s">
        <v>87</v>
      </c>
      <c r="D25" s="27" t="s">
        <v>83</v>
      </c>
    </row>
  </sheetData>
  <hyperlinks>
    <hyperlink ref="D12" r:id="rId1" location="ibb8a430006e742828f2494b703719a33_67" xr:uid="{18591BA0-67F5-6646-8B59-E5D12740428A}"/>
    <hyperlink ref="D11" r:id="rId2" location="ibb8a430006e742828f2494b703719a33_67" xr:uid="{FDA97529-9D46-8246-A94A-021DFB3F3A69}"/>
    <hyperlink ref="D10" r:id="rId3" location="ibb8a430006e742828f2494b703719a33_67" xr:uid="{527EE75A-369B-B346-87FA-3DF3244F7FC7}"/>
    <hyperlink ref="D13" r:id="rId4" location="ibb8a430006e742828f2494b703719a33_67" xr:uid="{996D4285-D14E-FD4A-BE95-CFCF781FBC1E}"/>
    <hyperlink ref="D14" r:id="rId5" location="ibb8a430006e742828f2494b703719a33_67" xr:uid="{C012C29E-176D-B647-952E-8EF94B3C2D75}"/>
    <hyperlink ref="D15" r:id="rId6" xr:uid="{CD8DB476-5696-394A-817D-0828D732EC30}"/>
    <hyperlink ref="D21" r:id="rId7" xr:uid="{B46A1677-6492-4C4F-9E47-5BA4CEF6CDA2}"/>
    <hyperlink ref="D22" r:id="rId8" xr:uid="{3789F1E6-03CC-8F4F-A3FD-A8284ECDFE4D}"/>
    <hyperlink ref="D23" r:id="rId9" xr:uid="{538EBBAA-3A76-7846-B0DC-74667A1E31C8}"/>
    <hyperlink ref="D24" r:id="rId10" xr:uid="{F06B508C-C624-CA42-AD3A-24CB43A13228}"/>
    <hyperlink ref="D25" r:id="rId11" xr:uid="{6C996A47-1EF3-2445-A615-3DD3A967DC8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Other Cost Buying a Home</vt:lpstr>
      <vt:lpstr>Journal Entries</vt:lpstr>
      <vt:lpstr>Formulas</vt:lpstr>
      <vt:lpstr>Other Costs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Noah Glenn</dc:creator>
  <cp:lastModifiedBy>Noah Glenn</cp:lastModifiedBy>
  <dcterms:created xsi:type="dcterms:W3CDTF">2021-09-30T05:18:09Z</dcterms:created>
  <dcterms:modified xsi:type="dcterms:W3CDTF">2021-10-01T07:31:48Z</dcterms:modified>
</cp:coreProperties>
</file>